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jp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TUDES\MICKAEL\1 - Dossier Etudes\995-2023 - REHA 21 LOGTS - LES PAQUERETTES - CHANTONNAY\4. DCE\ECONOMISTE\Dossier info n° 2\DPGF\"/>
    </mc:Choice>
  </mc:AlternateContent>
  <xr:revisionPtr revIDLastSave="0" documentId="13_ncr:1_{2B954DB0-5146-489F-99AC-62D99B37815E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Lot N°04 Page de garde" sheetId="1" r:id="rId1"/>
    <sheet name="Lot N°04 PANNEAUX DE CONSTRUCT" sheetId="2" r:id="rId2"/>
  </sheets>
  <definedNames>
    <definedName name="_xlnm.Print_Titles" localSheetId="1">'Lot N°04 PANNEAUX DE CONSTRUCT'!$1:$2</definedName>
    <definedName name="_xlnm.Print_Area" localSheetId="1">'Lot N°04 PANNEAUX DE CONSTRUCT'!$A$1:$F$52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2" l="1"/>
  <c r="F51" i="2" s="1"/>
  <c r="F49" i="2"/>
  <c r="F8" i="2" l="1"/>
  <c r="F10" i="2"/>
  <c r="F14" i="2" s="1"/>
  <c r="F12" i="2"/>
  <c r="F20" i="2"/>
  <c r="F22" i="2"/>
  <c r="F26" i="2"/>
  <c r="F28" i="2"/>
  <c r="F30" i="2"/>
  <c r="F32" i="2"/>
  <c r="F34" i="2"/>
  <c r="F41" i="2"/>
  <c r="F43" i="2"/>
  <c r="F45" i="2"/>
  <c r="B50" i="2"/>
  <c r="F36" i="2" l="1"/>
</calcChain>
</file>

<file path=xl/sharedStrings.xml><?xml version="1.0" encoding="utf-8"?>
<sst xmlns="http://schemas.openxmlformats.org/spreadsheetml/2006/main" count="106" uniqueCount="104">
  <si>
    <t>LIBELLE</t>
  </si>
  <si>
    <t>U</t>
  </si>
  <si>
    <t>Quantité</t>
  </si>
  <si>
    <t>P.U.</t>
  </si>
  <si>
    <t>Montant</t>
  </si>
  <si>
    <t>2</t>
  </si>
  <si>
    <t>TERRAIN OU LIEUX</t>
  </si>
  <si>
    <t>CH3</t>
  </si>
  <si>
    <t>2.1</t>
  </si>
  <si>
    <t>PREPARATION DU TERRAIN OU DES LIEUX</t>
  </si>
  <si>
    <t>CH4</t>
  </si>
  <si>
    <t>2.1.1</t>
  </si>
  <si>
    <t>Travaux sur existant</t>
  </si>
  <si>
    <t>CH5</t>
  </si>
  <si>
    <t xml:space="preserve">2.1.1 1 </t>
  </si>
  <si>
    <t>Dépose de revêtement de sol carrelés existants</t>
  </si>
  <si>
    <t>m²</t>
  </si>
  <si>
    <t>ART</t>
  </si>
  <si>
    <t>012-D054</t>
  </si>
  <si>
    <t xml:space="preserve">2.1.1 2 </t>
  </si>
  <si>
    <t>Dépose de plinthes en bois existantes</t>
  </si>
  <si>
    <t>ml</t>
  </si>
  <si>
    <t>ART</t>
  </si>
  <si>
    <t>012-D055</t>
  </si>
  <si>
    <t xml:space="preserve">2.1.1 3 </t>
  </si>
  <si>
    <t>Remplacement de faïence existante endommagé lors du prélèvement amiante
Dimensions : à voir sur place</t>
  </si>
  <si>
    <t>Ens</t>
  </si>
  <si>
    <t>ART</t>
  </si>
  <si>
    <t>012-D049</t>
  </si>
  <si>
    <t>Total PREPARATION DU TERRAIN OU DES LIEUX</t>
  </si>
  <si>
    <t>STOT</t>
  </si>
  <si>
    <t>3</t>
  </si>
  <si>
    <t>PAROIS</t>
  </si>
  <si>
    <t>CH3</t>
  </si>
  <si>
    <t>3.1</t>
  </si>
  <si>
    <t>TRAITEMENT DES PAREMENTS VERTICAUX</t>
  </si>
  <si>
    <t>CH4</t>
  </si>
  <si>
    <t>3.1.1</t>
  </si>
  <si>
    <t>Revêtements muraux scellés ou collés</t>
  </si>
  <si>
    <t>CH5</t>
  </si>
  <si>
    <t xml:space="preserve">3.1.1 1 </t>
  </si>
  <si>
    <t>Revêtements muraux en carreaux de faïence blanche avec une bande de carreau de couleur
Aspect : lisse
Format : 20 x 20 cm - Épaisseur minimale : 7.5 mm
Coloris du carreau de couleur : au choix de l'architecte dans la gamme du fabricant</t>
  </si>
  <si>
    <t>m²</t>
  </si>
  <si>
    <t>ART</t>
  </si>
  <si>
    <t>015-D052</t>
  </si>
  <si>
    <t xml:space="preserve">3.1.1 2 </t>
  </si>
  <si>
    <t>Cornière de finition en profilé PVC blanc
Profilé de type T ou L suivant les cas
Développé : suivant nécessité</t>
  </si>
  <si>
    <t>ml</t>
  </si>
  <si>
    <t>ART</t>
  </si>
  <si>
    <t>012-D057</t>
  </si>
  <si>
    <t>3.1.2</t>
  </si>
  <si>
    <t>Revêtements vissés, cloués ou collés</t>
  </si>
  <si>
    <t>CH5</t>
  </si>
  <si>
    <t xml:space="preserve">3.1.2 1 </t>
  </si>
  <si>
    <t>Compléments muraux en panneaux de construction à carreler
Épaisseur panneau : adapté à l'utilisation
Support : Mur existant</t>
  </si>
  <si>
    <t>m²</t>
  </si>
  <si>
    <t>ART</t>
  </si>
  <si>
    <t>004-C826</t>
  </si>
  <si>
    <t xml:space="preserve">3.1.2 2 </t>
  </si>
  <si>
    <t>Habillage de parois en panneaux de construction à carreler
Épaisseur panneau : 10 mm ( l'entreprise pourra adapter l'épaisseur du panneaux si elle le juge nécessaire )
Support : Mur existant</t>
  </si>
  <si>
    <t>m²</t>
  </si>
  <si>
    <t>ART</t>
  </si>
  <si>
    <t>012-D051</t>
  </si>
  <si>
    <t xml:space="preserve">3.1.2 3 </t>
  </si>
  <si>
    <t>Gaine en panneaux de construction à carreler
Épaisseur panneau : 30 mm ( l'entreprise pourra adapter l'épaisseur du panneaux si elle le juge nécessaire )
Support : Mur existant</t>
  </si>
  <si>
    <t>m²</t>
  </si>
  <si>
    <t>ART</t>
  </si>
  <si>
    <t>012-D052</t>
  </si>
  <si>
    <t xml:space="preserve">3.1.2 4 </t>
  </si>
  <si>
    <t>Tablier de bac à douche en panneaux de construction à carreler
Épaisseur panneau : 10 mm ( l'entreprise pourra adapter l'épaisseur du panneaux si elle le juge nécessaire )
Hauteur : allant de 8 à 10 cm maxi env
Pour tablier de 1.40 ml</t>
  </si>
  <si>
    <t>U</t>
  </si>
  <si>
    <t>ART</t>
  </si>
  <si>
    <t>012-D053</t>
  </si>
  <si>
    <t xml:space="preserve">3.1.2 5 </t>
  </si>
  <si>
    <t>Façon de trappe d'accès à la gaine avec panneaux de construction recouvert de faïence pour accéder à la robinetterie
Dimensions : 0.20 x 0.40 ml ht env ( à vérifier avant réalisation )</t>
  </si>
  <si>
    <t>U</t>
  </si>
  <si>
    <t>ART</t>
  </si>
  <si>
    <t>012-D056</t>
  </si>
  <si>
    <t>Total TRAITEMENT DES PAREMENTS VERTICAUX</t>
  </si>
  <si>
    <t>STOT</t>
  </si>
  <si>
    <t>4</t>
  </si>
  <si>
    <t>GESTION DES DECHETS</t>
  </si>
  <si>
    <t>CH3</t>
  </si>
  <si>
    <t>4.1</t>
  </si>
  <si>
    <t>Décret n° 2020-1817 du 29 décembre 2020 ( Loi Anti-gaspillage économie circulaire AGEC )</t>
  </si>
  <si>
    <t>CH4</t>
  </si>
  <si>
    <t xml:space="preserve">4.1 1 </t>
  </si>
  <si>
    <t>Estimation de la quantité totale de déchets qui seront générés par l’entreprise de travaux durant le chantier
Préciser le volume de déchets envisagés (estimation).</t>
  </si>
  <si>
    <t>kg</t>
  </si>
  <si>
    <t>ART</t>
  </si>
  <si>
    <t>015-E398</t>
  </si>
  <si>
    <t xml:space="preserve">4.1 2 </t>
  </si>
  <si>
    <t>Une estimation des coûts associés aux modalités de gestion et d’enlèvement de ces déchets.</t>
  </si>
  <si>
    <t>FOR</t>
  </si>
  <si>
    <t>ART</t>
  </si>
  <si>
    <t>015-E399</t>
  </si>
  <si>
    <t>Total Décret n° 2020-1817 du 29 décembre 2020 ( Loi Anti-gaspillage économie circulaire AGEC )</t>
  </si>
  <si>
    <t>STOT</t>
  </si>
  <si>
    <t>Montant HT du Lot N°04 PANNEAUX DE CONSTRUCTION – FAÏENCE</t>
  </si>
  <si>
    <t>TOTHT</t>
  </si>
  <si>
    <t>TVA</t>
  </si>
  <si>
    <t>Montant TTC</t>
  </si>
  <si>
    <t>TOTTTC</t>
  </si>
  <si>
    <t xml:space="preserve">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</si>
</sst>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#,##0.000;\-#,##0.00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A3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b/>
      <sz val="10"/>
      <color rgb="FF0000CC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0"/>
      <color rgb="FF0000CC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2">
    <xf numFmtId="0" fontId="0" fillId="0" borderId="0" xfId="0"/>
    <xf numFmtId="0" fontId="0" fillId="0" borderId="19" xfId="0" applyBorder="1" applyAlignment="1">
      <alignment horizontal="left" vertical="top" wrapText="1"/>
    </xf>
    <xf numFmtId="0" fontId="0" fillId="0" borderId="17" xfId="0" applyBorder="1" applyAlignment="1">
      <alignment horizontal="center" vertical="top" wrapText="1"/>
    </xf>
    <xf numFmtId="0" fontId="18" fillId="0" borderId="18" xfId="0" applyFont="1" applyBorder="1" applyAlignment="1">
      <alignment horizontal="center" vertical="top" wrapText="1"/>
    </xf>
    <xf numFmtId="0" fontId="18" fillId="0" borderId="18" xfId="0" applyFont="1" applyBorder="1" applyAlignment="1">
      <alignment horizontal="right" vertical="top" wrapText="1"/>
    </xf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2" borderId="6" xfId="1" applyFill="1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11" xfId="10" applyBorder="1">
      <alignment horizontal="left" vertical="top" wrapText="1"/>
    </xf>
    <xf numFmtId="0" fontId="5" fillId="0" borderId="11" xfId="14" applyBorder="1">
      <alignment horizontal="left" vertical="top" wrapText="1"/>
    </xf>
    <xf numFmtId="0" fontId="5" fillId="0" borderId="11" xfId="18" applyBorder="1">
      <alignment horizontal="left" vertical="top" wrapText="1"/>
    </xf>
    <xf numFmtId="0" fontId="1" fillId="0" borderId="6" xfId="1" applyBorder="1">
      <alignment horizontal="left" vertical="top" wrapText="1"/>
    </xf>
    <xf numFmtId="0" fontId="9" fillId="0" borderId="11" xfId="26" applyBorder="1">
      <alignment horizontal="left" vertical="top" wrapText="1"/>
    </xf>
    <xf numFmtId="0" fontId="0" fillId="0" borderId="7" xfId="0" applyBorder="1" applyAlignment="1" applyProtection="1">
      <alignment horizontal="center" vertical="top"/>
      <protection locked="0"/>
    </xf>
    <xf numFmtId="164" fontId="0" fillId="0" borderId="7" xfId="0" applyNumberFormat="1" applyBorder="1" applyAlignment="1" applyProtection="1">
      <alignment horizontal="right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165" fontId="0" fillId="0" borderId="7" xfId="0" applyNumberFormat="1" applyBorder="1" applyAlignment="1" applyProtection="1">
      <alignment horizontal="right" vertical="top" wrapText="1"/>
      <protection locked="0"/>
    </xf>
    <xf numFmtId="0" fontId="19" fillId="0" borderId="6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0" fillId="0" borderId="6" xfId="17" applyFont="1" applyBorder="1">
      <alignment horizontal="left" vertical="top" wrapText="1" indent="3"/>
    </xf>
    <xf numFmtId="0" fontId="6" fillId="0" borderId="11" xfId="17" applyBorder="1">
      <alignment horizontal="left" vertical="top" wrapText="1" indent="3"/>
    </xf>
    <xf numFmtId="164" fontId="0" fillId="0" borderId="10" xfId="0" applyNumberForma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166" fontId="0" fillId="0" borderId="7" xfId="0" applyNumberFormat="1" applyBorder="1" applyAlignment="1" applyProtection="1">
      <alignment horizontal="right" vertical="top" wrapText="1"/>
      <protection locked="0"/>
    </xf>
    <xf numFmtId="0" fontId="19" fillId="0" borderId="2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1" fillId="2" borderId="0" xfId="0" applyNumberFormat="1" applyFont="1" applyFill="1" applyAlignment="1">
      <alignment horizontal="left" vertical="top" wrapText="1"/>
    </xf>
    <xf numFmtId="0" fontId="1" fillId="2" borderId="12" xfId="1" applyFill="1" applyBorder="1">
      <alignment horizontal="left" vertical="top" wrapText="1"/>
    </xf>
    <xf numFmtId="0" fontId="1" fillId="0" borderId="12" xfId="1" applyBorder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81000</xdr:rowOff>
    </xdr:from>
    <xdr:to>
      <xdr:col>0</xdr:col>
      <xdr:colOff>6660000</xdr:colOff>
      <xdr:row>3</xdr:row>
      <xdr:rowOff>92700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6200" y="81000"/>
          <a:ext cx="6674400" cy="583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MS Shell Dlg"/>
            </a:rPr>
            <a:t>Commune de CHANTONNAY</a:t>
          </a: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2</xdr:row>
      <xdr:rowOff>169800</xdr:rowOff>
    </xdr:from>
    <xdr:to>
      <xdr:col>0</xdr:col>
      <xdr:colOff>6660000</xdr:colOff>
      <xdr:row>7</xdr:row>
      <xdr:rowOff>108300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6200" y="550800"/>
          <a:ext cx="6674400" cy="8910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Arial"/>
            </a:rPr>
            <a:t>Maitre d'Ouvrage 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Arial"/>
            </a:rPr>
            <a:t>VENDEE HABITAT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28, rue Benjamin Franklin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85000 LA ROCHE SUR YON</a:t>
          </a:r>
        </a:p>
        <a:p>
          <a:pPr algn="ctr"/>
          <a:endParaRPr sz="1200">
            <a:solidFill>
              <a:srgbClr val="000000"/>
            </a:solidFill>
            <a:latin typeface="Arial"/>
          </a:endParaRPr>
        </a:p>
        <a:p>
          <a:pPr algn="ctr"/>
          <a:endParaRPr sz="12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24</xdr:row>
      <xdr:rowOff>61200</xdr:rowOff>
    </xdr:from>
    <xdr:to>
      <xdr:col>0</xdr:col>
      <xdr:colOff>6588000</xdr:colOff>
      <xdr:row>31</xdr:row>
      <xdr:rowOff>153300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3400" y="4633200"/>
          <a:ext cx="6480000" cy="1425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64800" bIns="0" rtlCol="0" anchor="ctr"/>
        <a:lstStyle/>
        <a:p>
          <a:pPr algn="ctr"/>
          <a:endParaRPr sz="1200" b="1">
            <a:solidFill>
              <a:srgbClr val="FF0000"/>
            </a:solidFill>
            <a:latin typeface=""/>
          </a:endParaRP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DECOMPOSITION DU PRIX GLOBAL ET FORFAITAIRE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DU LOT N°04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PANNEAUX DE CONSTRUCTION FAENCE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1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1116000</xdr:colOff>
      <xdr:row>33</xdr:row>
      <xdr:rowOff>177300</xdr:rowOff>
    </xdr:from>
    <xdr:to>
      <xdr:col>0</xdr:col>
      <xdr:colOff>3852000</xdr:colOff>
      <xdr:row>39</xdr:row>
      <xdr:rowOff>87300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34000" y="6463800"/>
          <a:ext cx="2721600" cy="1053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DGA ARCHITECTE ET ASSOCIES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Architecte DPLG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5 Rue Georges Legagneux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85500  LES HERBIERS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02.51.67.17.83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contact@dga-architectes.com</a:t>
          </a:r>
        </a:p>
      </xdr:txBody>
    </xdr:sp>
    <xdr:clientData/>
  </xdr:twoCellAnchor>
  <xdr:twoCellAnchor editAs="absolute">
    <xdr:from>
      <xdr:col>0</xdr:col>
      <xdr:colOff>0</xdr:colOff>
      <xdr:row>7</xdr:row>
      <xdr:rowOff>43500</xdr:rowOff>
    </xdr:from>
    <xdr:to>
      <xdr:col>0</xdr:col>
      <xdr:colOff>6660000</xdr:colOff>
      <xdr:row>14</xdr:row>
      <xdr:rowOff>38400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6200" y="1377000"/>
          <a:ext cx="6674400" cy="13284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Réhabilitation de 21 logements individuels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Rue des Pâquerettes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85110 CHANTONNAY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3816000</xdr:colOff>
      <xdr:row>33</xdr:row>
      <xdr:rowOff>161100</xdr:rowOff>
    </xdr:from>
    <xdr:to>
      <xdr:col>0</xdr:col>
      <xdr:colOff>6516000</xdr:colOff>
      <xdr:row>39</xdr:row>
      <xdr:rowOff>119700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823200" y="6447600"/>
          <a:ext cx="2721600" cy="11016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Cabinet BARRE SARL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Economiste de la Construction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72,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37 71 24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barre@barre-economiste.fr</a:t>
          </a:r>
        </a:p>
      </xdr:txBody>
    </xdr:sp>
    <xdr:clientData/>
  </xdr:twoCellAnchor>
  <xdr:twoCellAnchor editAs="absolute">
    <xdr:from>
      <xdr:col>0</xdr:col>
      <xdr:colOff>2768250</xdr:colOff>
      <xdr:row>38</xdr:row>
      <xdr:rowOff>181575</xdr:rowOff>
    </xdr:from>
    <xdr:to>
      <xdr:col>0</xdr:col>
      <xdr:colOff>5468250</xdr:colOff>
      <xdr:row>44</xdr:row>
      <xdr:rowOff>140175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768250" y="7420575"/>
          <a:ext cx="2700000" cy="11016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FIB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Fluides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66,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10 10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fib@fib-dcb.com</a:t>
          </a:r>
        </a:p>
      </xdr:txBody>
    </xdr:sp>
    <xdr:clientData/>
  </xdr:twoCellAnchor>
  <xdr:twoCellAnchor editAs="absolute">
    <xdr:from>
      <xdr:col>0</xdr:col>
      <xdr:colOff>0</xdr:colOff>
      <xdr:row>31</xdr:row>
      <xdr:rowOff>169500</xdr:rowOff>
    </xdr:from>
    <xdr:to>
      <xdr:col>0</xdr:col>
      <xdr:colOff>6660000</xdr:colOff>
      <xdr:row>33</xdr:row>
      <xdr:rowOff>47700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6200" y="6075000"/>
          <a:ext cx="6674400" cy="259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400" b="1" i="0">
              <a:solidFill>
                <a:srgbClr val="000000"/>
              </a:solidFill>
              <a:latin typeface="MS Shell Dlg"/>
            </a:rPr>
            <a:t>juin 2024</a:t>
          </a:r>
        </a:p>
      </xdr:txBody>
    </xdr:sp>
    <xdr:clientData/>
  </xdr:twoCellAnchor>
  <xdr:twoCellAnchor editAs="absolute">
    <xdr:from>
      <xdr:col>0</xdr:col>
      <xdr:colOff>1404000</xdr:colOff>
      <xdr:row>14</xdr:row>
      <xdr:rowOff>103200</xdr:rowOff>
    </xdr:from>
    <xdr:to>
      <xdr:col>0</xdr:col>
      <xdr:colOff>5256000</xdr:colOff>
      <xdr:row>25</xdr:row>
      <xdr:rowOff>16500</xdr:rowOff>
    </xdr:to>
    <xdr:pic>
      <xdr:nvPic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600" y="2770200"/>
          <a:ext cx="107" cy="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32087</xdr:rowOff>
    </xdr:from>
    <xdr:to>
      <xdr:col>6</xdr:col>
      <xdr:colOff>16566</xdr:colOff>
      <xdr:row>1</xdr:row>
      <xdr:rowOff>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32087"/>
          <a:ext cx="6361044" cy="986674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64174" rIns="64174" bIns="64174" rtlCol="0" anchor="t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COMMUNE DE CHANTONNAY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Réhabilitation de 21 logements individuels 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85110  CHANTONNAY</a:t>
          </a:r>
        </a:p>
        <a:p>
          <a:pPr algn="ctr"/>
          <a:endParaRPr sz="1600" b="1">
            <a:solidFill>
              <a:srgbClr val="000000"/>
            </a:solidFill>
            <a:latin typeface="Arial Narrow"/>
          </a:endParaRP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144000</xdr:colOff>
      <xdr:row>0</xdr:row>
      <xdr:rowOff>497348</xdr:rowOff>
    </xdr:from>
    <xdr:to>
      <xdr:col>5</xdr:col>
      <xdr:colOff>252000</xdr:colOff>
      <xdr:row>0</xdr:row>
      <xdr:rowOff>721957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60435" y="497348"/>
          <a:ext cx="5615217" cy="224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32087" rtlCol="0" anchor="b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DPGF </a:t>
          </a:r>
          <a:r>
            <a:rPr lang="fr-FR" sz="900" b="1" i="0">
              <a:solidFill>
                <a:srgbClr val="000000"/>
              </a:solidFill>
              <a:latin typeface="MS Shell Dlg"/>
            </a:rPr>
            <a:t>DU Lot N°04 PANNEAUX DE CONSTRUCTION FAENCE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673826</xdr:rowOff>
    </xdr:from>
    <xdr:to>
      <xdr:col>6</xdr:col>
      <xdr:colOff>72000</xdr:colOff>
      <xdr:row>0</xdr:row>
      <xdr:rowOff>866348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834261" y="673826"/>
          <a:ext cx="5615217" cy="1925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EBCA3-0D4D-4A42-AF40-CE62B4AED879}">
  <sheetPr>
    <pageSetUpPr fitToPage="1"/>
  </sheetPr>
  <dimension ref="A1"/>
  <sheetViews>
    <sheetView showGridLines="0" view="pageBreakPreview" zoomScaleNormal="100" zoomScaleSheetLayoutView="100" workbookViewId="0">
      <selection activeCell="A32" sqref="A32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958C6-B1A2-41D8-B2AF-6B648FFEFF44}">
  <sheetPr>
    <pageSetUpPr fitToPage="1"/>
  </sheetPr>
  <dimension ref="A1:ZZ53"/>
  <sheetViews>
    <sheetView showGridLines="0" tabSelected="1" view="pageBreakPreview" zoomScale="115" zoomScaleNormal="100" zoomScaleSheetLayoutView="115" workbookViewId="0">
      <pane xSplit="2" ySplit="2" topLeftCell="C32" activePane="bottomRight" state="frozen"/>
      <selection pane="topRight" activeCell="C1" sqref="C1"/>
      <selection pane="bottomLeft" activeCell="A3" sqref="A3"/>
      <selection pane="bottomRight" activeCell="B46" sqref="B46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39"/>
      <c r="B1" s="40"/>
      <c r="C1" s="40"/>
      <c r="D1" s="40"/>
      <c r="E1" s="40"/>
      <c r="F1" s="41"/>
    </row>
    <row r="2" spans="1:702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702" x14ac:dyDescent="0.25">
      <c r="A3" s="5"/>
      <c r="B3" s="6"/>
      <c r="C3" s="7"/>
      <c r="D3" s="7"/>
      <c r="E3" s="7"/>
      <c r="F3" s="8"/>
    </row>
    <row r="4" spans="1:702" x14ac:dyDescent="0.25">
      <c r="A4" s="9" t="s">
        <v>5</v>
      </c>
      <c r="B4" s="13" t="s">
        <v>6</v>
      </c>
      <c r="C4" s="10"/>
      <c r="D4" s="10"/>
      <c r="E4" s="10"/>
      <c r="F4" s="11"/>
      <c r="ZY4" t="s">
        <v>7</v>
      </c>
      <c r="ZZ4" s="12"/>
    </row>
    <row r="5" spans="1:702" x14ac:dyDescent="0.25">
      <c r="A5" s="9" t="s">
        <v>8</v>
      </c>
      <c r="B5" s="14" t="s">
        <v>9</v>
      </c>
      <c r="C5" s="10"/>
      <c r="D5" s="10"/>
      <c r="E5" s="10"/>
      <c r="F5" s="11"/>
      <c r="ZY5" t="s">
        <v>10</v>
      </c>
      <c r="ZZ5" s="12"/>
    </row>
    <row r="6" spans="1:702" x14ac:dyDescent="0.25">
      <c r="A6" s="9" t="s">
        <v>11</v>
      </c>
      <c r="B6" s="15" t="s">
        <v>12</v>
      </c>
      <c r="C6" s="10"/>
      <c r="D6" s="10"/>
      <c r="E6" s="10"/>
      <c r="F6" s="11"/>
      <c r="ZY6" t="s">
        <v>13</v>
      </c>
      <c r="ZZ6" s="12"/>
    </row>
    <row r="7" spans="1:702" x14ac:dyDescent="0.25">
      <c r="A7" s="37"/>
      <c r="B7" s="15"/>
      <c r="C7" s="10"/>
      <c r="D7" s="10"/>
      <c r="E7" s="10"/>
      <c r="F7" s="11"/>
      <c r="ZZ7" s="12"/>
    </row>
    <row r="8" spans="1:702" x14ac:dyDescent="0.25">
      <c r="A8" s="16" t="s">
        <v>14</v>
      </c>
      <c r="B8" s="17" t="s">
        <v>15</v>
      </c>
      <c r="C8" s="18" t="s">
        <v>16</v>
      </c>
      <c r="D8" s="19">
        <v>1</v>
      </c>
      <c r="E8" s="19"/>
      <c r="F8" s="20">
        <f>ROUND(D8*E8,2)</f>
        <v>0</v>
      </c>
      <c r="ZY8" t="s">
        <v>17</v>
      </c>
      <c r="ZZ8" s="12" t="s">
        <v>18</v>
      </c>
    </row>
    <row r="9" spans="1:702" x14ac:dyDescent="0.25">
      <c r="A9" s="38"/>
      <c r="B9" s="17"/>
      <c r="C9" s="18"/>
      <c r="D9" s="19"/>
      <c r="E9" s="19"/>
      <c r="F9" s="20"/>
      <c r="ZZ9" s="12"/>
    </row>
    <row r="10" spans="1:702" x14ac:dyDescent="0.25">
      <c r="A10" s="16" t="s">
        <v>19</v>
      </c>
      <c r="B10" s="17" t="s">
        <v>20</v>
      </c>
      <c r="C10" s="18" t="s">
        <v>21</v>
      </c>
      <c r="D10" s="19">
        <v>59.3</v>
      </c>
      <c r="E10" s="19"/>
      <c r="F10" s="20">
        <f>ROUND(D10*E10,2)</f>
        <v>0</v>
      </c>
      <c r="ZY10" t="s">
        <v>22</v>
      </c>
      <c r="ZZ10" s="12" t="s">
        <v>23</v>
      </c>
    </row>
    <row r="11" spans="1:702" x14ac:dyDescent="0.25">
      <c r="A11" s="38"/>
      <c r="B11" s="17"/>
      <c r="C11" s="18"/>
      <c r="D11" s="19"/>
      <c r="E11" s="19"/>
      <c r="F11" s="20"/>
      <c r="ZZ11" s="12"/>
    </row>
    <row r="12" spans="1:702" ht="36" x14ac:dyDescent="0.25">
      <c r="A12" s="16" t="s">
        <v>24</v>
      </c>
      <c r="B12" s="17" t="s">
        <v>25</v>
      </c>
      <c r="C12" s="18" t="s">
        <v>26</v>
      </c>
      <c r="D12" s="21">
        <v>1</v>
      </c>
      <c r="E12" s="19"/>
      <c r="F12" s="20">
        <f>ROUND(D12*E12,2)</f>
        <v>0</v>
      </c>
      <c r="ZY12" t="s">
        <v>27</v>
      </c>
      <c r="ZZ12" s="12" t="s">
        <v>28</v>
      </c>
    </row>
    <row r="13" spans="1:702" x14ac:dyDescent="0.25">
      <c r="A13" s="22"/>
      <c r="B13" s="23"/>
      <c r="C13" s="10"/>
      <c r="D13" s="10"/>
      <c r="E13" s="10"/>
      <c r="F13" s="24"/>
    </row>
    <row r="14" spans="1:702" ht="25.5" x14ac:dyDescent="0.25">
      <c r="A14" s="25"/>
      <c r="B14" s="26" t="s">
        <v>29</v>
      </c>
      <c r="C14" s="10"/>
      <c r="D14" s="10"/>
      <c r="E14" s="10"/>
      <c r="F14" s="27">
        <f>SUBTOTAL(109,F6:F13)</f>
        <v>0</v>
      </c>
      <c r="G14" s="28"/>
      <c r="ZY14" t="s">
        <v>30</v>
      </c>
    </row>
    <row r="15" spans="1:702" x14ac:dyDescent="0.25">
      <c r="A15" s="22"/>
      <c r="B15" s="23"/>
      <c r="C15" s="10"/>
      <c r="D15" s="10"/>
      <c r="E15" s="10"/>
      <c r="F15" s="8"/>
    </row>
    <row r="16" spans="1:702" x14ac:dyDescent="0.25">
      <c r="A16" s="9" t="s">
        <v>31</v>
      </c>
      <c r="B16" s="13" t="s">
        <v>32</v>
      </c>
      <c r="C16" s="10"/>
      <c r="D16" s="10"/>
      <c r="E16" s="10"/>
      <c r="F16" s="11"/>
      <c r="ZY16" t="s">
        <v>33</v>
      </c>
      <c r="ZZ16" s="12"/>
    </row>
    <row r="17" spans="1:702" x14ac:dyDescent="0.25">
      <c r="A17" s="9" t="s">
        <v>34</v>
      </c>
      <c r="B17" s="14" t="s">
        <v>35</v>
      </c>
      <c r="C17" s="10"/>
      <c r="D17" s="10"/>
      <c r="E17" s="10"/>
      <c r="F17" s="11"/>
      <c r="ZY17" t="s">
        <v>36</v>
      </c>
      <c r="ZZ17" s="12"/>
    </row>
    <row r="18" spans="1:702" x14ac:dyDescent="0.25">
      <c r="A18" s="9" t="s">
        <v>37</v>
      </c>
      <c r="B18" s="15" t="s">
        <v>38</v>
      </c>
      <c r="C18" s="10"/>
      <c r="D18" s="10"/>
      <c r="E18" s="10"/>
      <c r="F18" s="11"/>
      <c r="ZY18" t="s">
        <v>39</v>
      </c>
      <c r="ZZ18" s="12"/>
    </row>
    <row r="19" spans="1:702" x14ac:dyDescent="0.25">
      <c r="A19" s="37"/>
      <c r="B19" s="15"/>
      <c r="C19" s="10"/>
      <c r="D19" s="10"/>
      <c r="E19" s="10"/>
      <c r="F19" s="11"/>
      <c r="ZZ19" s="12"/>
    </row>
    <row r="20" spans="1:702" ht="72" x14ac:dyDescent="0.25">
      <c r="A20" s="16" t="s">
        <v>40</v>
      </c>
      <c r="B20" s="17" t="s">
        <v>41</v>
      </c>
      <c r="C20" s="18" t="s">
        <v>42</v>
      </c>
      <c r="D20" s="19">
        <v>175.01</v>
      </c>
      <c r="E20" s="19"/>
      <c r="F20" s="20">
        <f>ROUND(D20*E20,2)</f>
        <v>0</v>
      </c>
      <c r="ZY20" t="s">
        <v>43</v>
      </c>
      <c r="ZZ20" s="12" t="s">
        <v>44</v>
      </c>
    </row>
    <row r="21" spans="1:702" x14ac:dyDescent="0.25">
      <c r="A21" s="38"/>
      <c r="B21" s="17"/>
      <c r="C21" s="18"/>
      <c r="D21" s="19"/>
      <c r="E21" s="19"/>
      <c r="F21" s="20"/>
      <c r="ZZ21" s="12"/>
    </row>
    <row r="22" spans="1:702" ht="36" x14ac:dyDescent="0.25">
      <c r="A22" s="16" t="s">
        <v>45</v>
      </c>
      <c r="B22" s="17" t="s">
        <v>46</v>
      </c>
      <c r="C22" s="18" t="s">
        <v>47</v>
      </c>
      <c r="D22" s="19">
        <v>145.4</v>
      </c>
      <c r="E22" s="19"/>
      <c r="F22" s="20">
        <f>ROUND(D22*E22,2)</f>
        <v>0</v>
      </c>
      <c r="ZY22" t="s">
        <v>48</v>
      </c>
      <c r="ZZ22" s="12" t="s">
        <v>49</v>
      </c>
    </row>
    <row r="23" spans="1:702" x14ac:dyDescent="0.25">
      <c r="A23" s="38"/>
      <c r="B23" s="17"/>
      <c r="C23" s="18"/>
      <c r="D23" s="19"/>
      <c r="E23" s="19"/>
      <c r="F23" s="20"/>
      <c r="ZZ23" s="12"/>
    </row>
    <row r="24" spans="1:702" x14ac:dyDescent="0.25">
      <c r="A24" s="9" t="s">
        <v>50</v>
      </c>
      <c r="B24" s="15" t="s">
        <v>51</v>
      </c>
      <c r="C24" s="10"/>
      <c r="D24" s="10"/>
      <c r="E24" s="10"/>
      <c r="F24" s="11"/>
      <c r="ZY24" t="s">
        <v>52</v>
      </c>
      <c r="ZZ24" s="12"/>
    </row>
    <row r="25" spans="1:702" x14ac:dyDescent="0.25">
      <c r="A25" s="37"/>
      <c r="B25" s="15"/>
      <c r="C25" s="10"/>
      <c r="D25" s="10"/>
      <c r="E25" s="10"/>
      <c r="F25" s="11"/>
      <c r="ZZ25" s="12"/>
    </row>
    <row r="26" spans="1:702" ht="48" x14ac:dyDescent="0.25">
      <c r="A26" s="16" t="s">
        <v>53</v>
      </c>
      <c r="B26" s="17" t="s">
        <v>54</v>
      </c>
      <c r="C26" s="18" t="s">
        <v>55</v>
      </c>
      <c r="D26" s="19">
        <v>7.63</v>
      </c>
      <c r="E26" s="19"/>
      <c r="F26" s="20">
        <f>ROUND(D26*E26,2)</f>
        <v>0</v>
      </c>
      <c r="ZY26" t="s">
        <v>56</v>
      </c>
      <c r="ZZ26" s="12" t="s">
        <v>57</v>
      </c>
    </row>
    <row r="27" spans="1:702" x14ac:dyDescent="0.25">
      <c r="A27" s="38"/>
      <c r="B27" s="17"/>
      <c r="C27" s="18"/>
      <c r="D27" s="19"/>
      <c r="E27" s="19"/>
      <c r="F27" s="20"/>
      <c r="ZZ27" s="12"/>
    </row>
    <row r="28" spans="1:702" ht="60" x14ac:dyDescent="0.25">
      <c r="A28" s="16" t="s">
        <v>58</v>
      </c>
      <c r="B28" s="17" t="s">
        <v>59</v>
      </c>
      <c r="C28" s="18" t="s">
        <v>60</v>
      </c>
      <c r="D28" s="19">
        <v>110</v>
      </c>
      <c r="E28" s="19"/>
      <c r="F28" s="20">
        <f>ROUND(D28*E28,2)</f>
        <v>0</v>
      </c>
      <c r="ZY28" t="s">
        <v>61</v>
      </c>
      <c r="ZZ28" s="12" t="s">
        <v>62</v>
      </c>
    </row>
    <row r="29" spans="1:702" x14ac:dyDescent="0.25">
      <c r="A29" s="38"/>
      <c r="B29" s="17"/>
      <c r="C29" s="18"/>
      <c r="D29" s="19"/>
      <c r="E29" s="19"/>
      <c r="F29" s="20"/>
      <c r="ZZ29" s="12"/>
    </row>
    <row r="30" spans="1:702" ht="48" x14ac:dyDescent="0.25">
      <c r="A30" s="16" t="s">
        <v>63</v>
      </c>
      <c r="B30" s="17" t="s">
        <v>64</v>
      </c>
      <c r="C30" s="18" t="s">
        <v>65</v>
      </c>
      <c r="D30" s="19">
        <v>34.5</v>
      </c>
      <c r="E30" s="19"/>
      <c r="F30" s="20">
        <f>ROUND(D30*E30,2)</f>
        <v>0</v>
      </c>
      <c r="ZY30" t="s">
        <v>66</v>
      </c>
      <c r="ZZ30" s="12" t="s">
        <v>67</v>
      </c>
    </row>
    <row r="31" spans="1:702" x14ac:dyDescent="0.25">
      <c r="A31" s="38"/>
      <c r="B31" s="17"/>
      <c r="C31" s="18"/>
      <c r="D31" s="19"/>
      <c r="E31" s="19"/>
      <c r="F31" s="20"/>
      <c r="ZZ31" s="12"/>
    </row>
    <row r="32" spans="1:702" ht="72" x14ac:dyDescent="0.25">
      <c r="A32" s="16" t="s">
        <v>68</v>
      </c>
      <c r="B32" s="17" t="s">
        <v>69</v>
      </c>
      <c r="C32" s="18" t="s">
        <v>70</v>
      </c>
      <c r="D32" s="21">
        <v>11</v>
      </c>
      <c r="E32" s="19"/>
      <c r="F32" s="20">
        <f>ROUND(D32*E32,2)</f>
        <v>0</v>
      </c>
      <c r="ZY32" t="s">
        <v>71</v>
      </c>
      <c r="ZZ32" s="12" t="s">
        <v>72</v>
      </c>
    </row>
    <row r="33" spans="1:702" x14ac:dyDescent="0.25">
      <c r="A33" s="38"/>
      <c r="B33" s="17"/>
      <c r="C33" s="18"/>
      <c r="D33" s="21"/>
      <c r="E33" s="19"/>
      <c r="F33" s="20"/>
      <c r="ZZ33" s="12"/>
    </row>
    <row r="34" spans="1:702" ht="60" x14ac:dyDescent="0.25">
      <c r="A34" s="16" t="s">
        <v>73</v>
      </c>
      <c r="B34" s="17" t="s">
        <v>74</v>
      </c>
      <c r="C34" s="18" t="s">
        <v>75</v>
      </c>
      <c r="D34" s="21">
        <v>11</v>
      </c>
      <c r="E34" s="19"/>
      <c r="F34" s="20">
        <f>ROUND(D34*E34,2)</f>
        <v>0</v>
      </c>
      <c r="ZY34" t="s">
        <v>76</v>
      </c>
      <c r="ZZ34" s="12" t="s">
        <v>77</v>
      </c>
    </row>
    <row r="35" spans="1:702" x14ac:dyDescent="0.25">
      <c r="A35" s="22"/>
      <c r="B35" s="23"/>
      <c r="C35" s="10"/>
      <c r="D35" s="10"/>
      <c r="E35" s="10"/>
      <c r="F35" s="24"/>
    </row>
    <row r="36" spans="1:702" ht="25.5" x14ac:dyDescent="0.25">
      <c r="A36" s="25"/>
      <c r="B36" s="26" t="s">
        <v>78</v>
      </c>
      <c r="C36" s="10"/>
      <c r="D36" s="10"/>
      <c r="E36" s="10"/>
      <c r="F36" s="27">
        <f>SUBTOTAL(109,F18:F35)</f>
        <v>0</v>
      </c>
      <c r="G36" s="28"/>
      <c r="ZY36" t="s">
        <v>79</v>
      </c>
    </row>
    <row r="37" spans="1:702" x14ac:dyDescent="0.25">
      <c r="A37" s="22"/>
      <c r="B37" s="23"/>
      <c r="C37" s="10"/>
      <c r="D37" s="10"/>
      <c r="E37" s="10"/>
      <c r="F37" s="8"/>
    </row>
    <row r="38" spans="1:702" x14ac:dyDescent="0.25">
      <c r="A38" s="9" t="s">
        <v>80</v>
      </c>
      <c r="B38" s="13" t="s">
        <v>81</v>
      </c>
      <c r="C38" s="10"/>
      <c r="D38" s="10"/>
      <c r="E38" s="10"/>
      <c r="F38" s="11"/>
      <c r="ZY38" t="s">
        <v>82</v>
      </c>
      <c r="ZZ38" s="12"/>
    </row>
    <row r="39" spans="1:702" ht="25.5" x14ac:dyDescent="0.25">
      <c r="A39" s="9" t="s">
        <v>83</v>
      </c>
      <c r="B39" s="14" t="s">
        <v>84</v>
      </c>
      <c r="C39" s="10"/>
      <c r="D39" s="10"/>
      <c r="E39" s="10"/>
      <c r="F39" s="11"/>
      <c r="ZY39" t="s">
        <v>85</v>
      </c>
      <c r="ZZ39" s="12"/>
    </row>
    <row r="40" spans="1:702" x14ac:dyDescent="0.25">
      <c r="A40" s="37"/>
      <c r="B40" s="14"/>
      <c r="C40" s="10"/>
      <c r="D40" s="10"/>
      <c r="E40" s="10"/>
      <c r="F40" s="11"/>
      <c r="ZZ40" s="12"/>
    </row>
    <row r="41" spans="1:702" ht="36" x14ac:dyDescent="0.25">
      <c r="A41" s="16" t="s">
        <v>86</v>
      </c>
      <c r="B41" s="17" t="s">
        <v>87</v>
      </c>
      <c r="C41" s="18" t="s">
        <v>88</v>
      </c>
      <c r="D41" s="29"/>
      <c r="E41" s="19"/>
      <c r="F41" s="20">
        <f>ROUND(D41*E41,2)</f>
        <v>0</v>
      </c>
      <c r="ZY41" t="s">
        <v>89</v>
      </c>
      <c r="ZZ41" s="12" t="s">
        <v>90</v>
      </c>
    </row>
    <row r="42" spans="1:702" x14ac:dyDescent="0.25">
      <c r="A42" s="38"/>
      <c r="B42" s="17"/>
      <c r="C42" s="18"/>
      <c r="D42" s="29"/>
      <c r="E42" s="19"/>
      <c r="F42" s="20"/>
      <c r="ZZ42" s="12"/>
    </row>
    <row r="43" spans="1:702" ht="24" x14ac:dyDescent="0.25">
      <c r="A43" s="16" t="s">
        <v>91</v>
      </c>
      <c r="B43" s="17" t="s">
        <v>92</v>
      </c>
      <c r="C43" s="18" t="s">
        <v>93</v>
      </c>
      <c r="D43" s="21"/>
      <c r="E43" s="19"/>
      <c r="F43" s="20">
        <f>ROUND(D43*E43,2)</f>
        <v>0</v>
      </c>
      <c r="ZY43" t="s">
        <v>94</v>
      </c>
      <c r="ZZ43" s="12" t="s">
        <v>95</v>
      </c>
    </row>
    <row r="44" spans="1:702" x14ac:dyDescent="0.25">
      <c r="A44" s="22"/>
      <c r="B44" s="23"/>
      <c r="C44" s="10"/>
      <c r="D44" s="10"/>
      <c r="E44" s="10"/>
      <c r="F44" s="24"/>
    </row>
    <row r="45" spans="1:702" ht="38.25" x14ac:dyDescent="0.25">
      <c r="A45" s="25"/>
      <c r="B45" s="26" t="s">
        <v>96</v>
      </c>
      <c r="C45" s="10"/>
      <c r="D45" s="10"/>
      <c r="E45" s="10"/>
      <c r="F45" s="27">
        <f>SUBTOTAL(109,F41:F44)</f>
        <v>0</v>
      </c>
      <c r="G45" s="28"/>
      <c r="ZY45" t="s">
        <v>97</v>
      </c>
    </row>
    <row r="46" spans="1:702" x14ac:dyDescent="0.25">
      <c r="A46" s="22"/>
      <c r="B46" s="23"/>
      <c r="C46" s="10"/>
      <c r="D46" s="10"/>
      <c r="E46" s="10"/>
      <c r="F46" s="8"/>
    </row>
    <row r="47" spans="1:702" x14ac:dyDescent="0.25">
      <c r="A47" s="30"/>
      <c r="B47" s="31"/>
      <c r="C47" s="32"/>
      <c r="D47" s="32"/>
      <c r="E47" s="32"/>
      <c r="F47" s="24"/>
    </row>
    <row r="48" spans="1:702" x14ac:dyDescent="0.25">
      <c r="A48" s="33"/>
      <c r="B48" s="33"/>
      <c r="C48" s="33"/>
      <c r="D48" s="33"/>
      <c r="E48" s="33"/>
      <c r="F48" s="33"/>
    </row>
    <row r="49" spans="1:701" ht="30" x14ac:dyDescent="0.25">
      <c r="B49" s="34" t="s">
        <v>98</v>
      </c>
      <c r="D49" t="s">
        <v>103</v>
      </c>
      <c r="F49" s="35">
        <f>SUBTOTAL(109,F4:F47)</f>
        <v>0</v>
      </c>
      <c r="ZY49" t="s">
        <v>99</v>
      </c>
    </row>
    <row r="50" spans="1:701" x14ac:dyDescent="0.25">
      <c r="A50" s="36">
        <v>10</v>
      </c>
      <c r="B50" s="34" t="str">
        <f>CONCATENATE("Montant TVA (",A50,"%)")</f>
        <v>Montant TVA (10%)</v>
      </c>
      <c r="D50" t="s">
        <v>103</v>
      </c>
      <c r="F50" s="35">
        <f>(F49*A50)/100</f>
        <v>0</v>
      </c>
      <c r="ZY50" t="s">
        <v>100</v>
      </c>
    </row>
    <row r="51" spans="1:701" x14ac:dyDescent="0.25">
      <c r="B51" s="34" t="s">
        <v>101</v>
      </c>
      <c r="D51" t="s">
        <v>103</v>
      </c>
      <c r="F51" s="35">
        <f>F49+F50</f>
        <v>0</v>
      </c>
      <c r="ZY51" t="s">
        <v>102</v>
      </c>
    </row>
    <row r="52" spans="1:701" x14ac:dyDescent="0.25">
      <c r="F52" s="35"/>
    </row>
    <row r="53" spans="1:701" x14ac:dyDescent="0.25">
      <c r="F53" s="35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N°04 Page de garde</vt:lpstr>
      <vt:lpstr>Lot N°04 PANNEAUX DE CONSTRUCT</vt:lpstr>
      <vt:lpstr>'Lot N°04 PANNEAUX DE CONSTRUCT'!Impression_des_titres</vt:lpstr>
      <vt:lpstr>'Lot N°04 PANNEAUX DE CONSTRUCT'!Zone_d_impression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</dc:creator>
  <cp:lastModifiedBy>Christophe</cp:lastModifiedBy>
  <dcterms:created xsi:type="dcterms:W3CDTF">2024-06-04T12:41:13Z</dcterms:created>
  <dcterms:modified xsi:type="dcterms:W3CDTF">2024-06-26T12:42:08Z</dcterms:modified>
</cp:coreProperties>
</file>