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CHRISTOPHE\1 - ETUDES CHRISTOPHE\988-2023 - CONSTRUCTION DE 8 LOGEMENTS - LA GENETOUZE\6 - DCE\Economiste\Dossier info\DPGF\"/>
    </mc:Choice>
  </mc:AlternateContent>
  <xr:revisionPtr revIDLastSave="0" documentId="13_ncr:1_{ACC96456-23AA-4F7E-9806-A49F8BB688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09 Page de garde" sheetId="1" r:id="rId1"/>
    <sheet name="Lot N°09 CLOISONNEMENTS - PLAF" sheetId="2" r:id="rId2"/>
  </sheets>
  <definedNames>
    <definedName name="_xlnm.Print_Titles" localSheetId="1">'Lot N°09 CLOISONNEMENTS - PLAF'!$1:$2</definedName>
    <definedName name="_xlnm.Print_Area" localSheetId="1">'Lot N°09 CLOISONNEMENTS - PLAF'!$A$1:$F$89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1" i="2"/>
  <c r="F13" i="2"/>
  <c r="F15" i="2"/>
  <c r="F19" i="2"/>
  <c r="F21" i="2"/>
  <c r="F23" i="2"/>
  <c r="F25" i="2"/>
  <c r="F29" i="2"/>
  <c r="F33" i="2"/>
  <c r="F41" i="2"/>
  <c r="F45" i="2"/>
  <c r="F47" i="2"/>
  <c r="F49" i="2"/>
  <c r="F51" i="2"/>
  <c r="F55" i="2"/>
  <c r="F62" i="2"/>
  <c r="F64" i="2"/>
  <c r="F71" i="2"/>
  <c r="F73" i="2" s="1"/>
  <c r="F78" i="2"/>
  <c r="F80" i="2"/>
  <c r="B87" i="2"/>
  <c r="F57" i="2" l="1"/>
  <c r="F35" i="2"/>
  <c r="F82" i="2"/>
  <c r="F66" i="2"/>
  <c r="F86" i="2" l="1"/>
  <c r="F87" i="2" l="1"/>
  <c r="F88" i="2" s="1"/>
</calcChain>
</file>

<file path=xl/sharedStrings.xml><?xml version="1.0" encoding="utf-8"?>
<sst xmlns="http://schemas.openxmlformats.org/spreadsheetml/2006/main" count="179" uniqueCount="177">
  <si>
    <t>LIBELLE</t>
  </si>
  <si>
    <t>U</t>
  </si>
  <si>
    <t>Quantité</t>
  </si>
  <si>
    <t>P.U.</t>
  </si>
  <si>
    <t>Montant</t>
  </si>
  <si>
    <t>CH2</t>
  </si>
  <si>
    <t>2</t>
  </si>
  <si>
    <t>PAROIS</t>
  </si>
  <si>
    <t>CH3</t>
  </si>
  <si>
    <t>2.1</t>
  </si>
  <si>
    <t>CLOISONNEMENTS</t>
  </si>
  <si>
    <t>CH4</t>
  </si>
  <si>
    <t>2.1.1</t>
  </si>
  <si>
    <t>Cloison de doublage</t>
  </si>
  <si>
    <t>CH5</t>
  </si>
  <si>
    <t xml:space="preserve">2.1.1 1 </t>
  </si>
  <si>
    <t>Contre-cloisons d'isolation thermo-acoustique à ossature métallique avec rupture thermique et plaques de plâtre standard ou hydrofuge  
Support : Maçonnerie</t>
  </si>
  <si>
    <t>ART</t>
  </si>
  <si>
    <t>004-C770</t>
  </si>
  <si>
    <t xml:space="preserve">2.1.1 2 </t>
  </si>
  <si>
    <t>Avec plaques de plâtre Standard de 13 mm d'épaisseur
Épaisseur complexe : isolant : 140 mm + fourrures, lisses + &amp; BA 13 standard : 180 mm
Résistance thermique R (m2° C/W) : 4.35</t>
  </si>
  <si>
    <t>m²</t>
  </si>
  <si>
    <t>ART</t>
  </si>
  <si>
    <t>004-A136</t>
  </si>
  <si>
    <t xml:space="preserve">2.1.1 3 </t>
  </si>
  <si>
    <t>Avec plaques de plâtre hydrofuge de 13 mm d'épaisseur
Épaisseur complexe : isolant : 140 mm + fourrures, lisses + &amp; BA 13 hydrofuge : 180 mm
Résistance thermique R (m2° C/W) : 4.35</t>
  </si>
  <si>
    <t>m²</t>
  </si>
  <si>
    <t>ART</t>
  </si>
  <si>
    <t>004-A137</t>
  </si>
  <si>
    <t xml:space="preserve">2.1.1 4 </t>
  </si>
  <si>
    <t>Avec parement double en plaque de plâtre cartonnée standard de chaque côté
Épaisseur par parement : 2 x 13 mm. Pour accrochage de l'U.I. PAC en fond de placard dans chaque logement</t>
  </si>
  <si>
    <t>m²</t>
  </si>
  <si>
    <t>ART</t>
  </si>
  <si>
    <t>004-F267</t>
  </si>
  <si>
    <t>2.1.2</t>
  </si>
  <si>
    <t>Cloisons de distribution</t>
  </si>
  <si>
    <t>CH5</t>
  </si>
  <si>
    <t xml:space="preserve">2.1.2 1 </t>
  </si>
  <si>
    <t>Cloisons de distribution isolantes acoustiques en plaques de plâtre cartonnée standard
Épaisseur sur plan : 7 cm 
Réaction au feu : EI30
Système : 72/48  
Indice d'affaiblissement acoustique : RA en db =39 dB
Caractéristiques :
Épaisseur totale : 72 mm (cotées 7 cm en plans)
Réaction au feu : A2-s1,d0</t>
  </si>
  <si>
    <t>m²</t>
  </si>
  <si>
    <t>ART</t>
  </si>
  <si>
    <t>004-C771</t>
  </si>
  <si>
    <t xml:space="preserve">2.1.2 2 </t>
  </si>
  <si>
    <t>Remplacement des plaques standards par des plaques spéciales hydrofuges pour locaux EB+ privatifs
Épaisseur : 12.5 mm (plaques de finition seulement pour les parements doubles des cloisons de distribution).</t>
  </si>
  <si>
    <t>m²</t>
  </si>
  <si>
    <t>ART</t>
  </si>
  <si>
    <t>001-A435</t>
  </si>
  <si>
    <t xml:space="preserve">2.1.2 3 </t>
  </si>
  <si>
    <t>Avec parement double en plaque de plâtre cartonnée standard de chaque côté
Épaisseur par parement : 2 x 13 mm. 
Pour la fixation de la GTL et/ou accrochage de l'U.I. PAC en fond de placard dans chaque logement</t>
  </si>
  <si>
    <t>m²</t>
  </si>
  <si>
    <t>ART</t>
  </si>
  <si>
    <t>008-A290</t>
  </si>
  <si>
    <t xml:space="preserve">2.1.2 4 </t>
  </si>
  <si>
    <t>Dispositions particulières pour les pieds de cloisons dans les locaux EB+privatifs
Suivant NFP 72-203-1/A1 - DTU 25.41</t>
  </si>
  <si>
    <t>ml</t>
  </si>
  <si>
    <t>ART</t>
  </si>
  <si>
    <t>009-A447</t>
  </si>
  <si>
    <t>2.1.3</t>
  </si>
  <si>
    <t>Gaines techniques</t>
  </si>
  <si>
    <t>CH5</t>
  </si>
  <si>
    <t xml:space="preserve">2.1.3 1 </t>
  </si>
  <si>
    <t>Cloisons de gaines techniques acoustiques et CF
Épaisseur : 73 mm
Dimensions suivant plans
Classement : A2 – s1, d0 
Coupe feu de traversée : C.F 1 heure 
Résistance Thermique : 1.40 m².K/W
Performance acoustique : RA ( db ) : 32 ou 35 ( avec parement BA 13 hydro )</t>
  </si>
  <si>
    <t>m²</t>
  </si>
  <si>
    <t>ART</t>
  </si>
  <si>
    <t>004-E638</t>
  </si>
  <si>
    <t>2.1.4</t>
  </si>
  <si>
    <t>Habillage de parois non doublé</t>
  </si>
  <si>
    <t>CH5</t>
  </si>
  <si>
    <t xml:space="preserve">2.1.4 1 </t>
  </si>
  <si>
    <t>Habillage de murs maçonnés en BA13 avec plaques de plâtre cartonnée collée en BA 13 standard</t>
  </si>
  <si>
    <t>m²</t>
  </si>
  <si>
    <t>ART</t>
  </si>
  <si>
    <t>008-A372</t>
  </si>
  <si>
    <t>Total CLOISONNEMENTS</t>
  </si>
  <si>
    <t>STOT</t>
  </si>
  <si>
    <t>3</t>
  </si>
  <si>
    <t>OUVRAGES  HORIZONTAUX</t>
  </si>
  <si>
    <t>CH3</t>
  </si>
  <si>
    <t>3.1</t>
  </si>
  <si>
    <t>PLAFONDS</t>
  </si>
  <si>
    <t>CH4</t>
  </si>
  <si>
    <t>3.1.1</t>
  </si>
  <si>
    <t>Ouvrages de dissimulations</t>
  </si>
  <si>
    <t>CH5</t>
  </si>
  <si>
    <t xml:space="preserve">3.1.1 1 </t>
  </si>
  <si>
    <t>Trappes de plafonds isolées PVC 
Dimensions intérieures : 51 x 51 cm
Trappe isolée version RT 2020 - Résistance thermique : R = 10.00 m² K/w
Hauteur isolant : 440 mm</t>
  </si>
  <si>
    <t>U</t>
  </si>
  <si>
    <t>ART</t>
  </si>
  <si>
    <t>012-A085</t>
  </si>
  <si>
    <t>3.1.2</t>
  </si>
  <si>
    <t>Revêtements suspendus</t>
  </si>
  <si>
    <t>CH5</t>
  </si>
  <si>
    <t xml:space="preserve">3.1.2 1 </t>
  </si>
  <si>
    <t>Plafonds suspendus horizontaux, en plaques de plâtre standard à faces cartonnées sur ossature en profilés métalliques.
Réaction au feu de la plaque : A2-s1,d0
Résistance au feu : REI 15
Pose sous fermette ou pannes</t>
  </si>
  <si>
    <t>m²</t>
  </si>
  <si>
    <t>ART</t>
  </si>
  <si>
    <t>009-A943</t>
  </si>
  <si>
    <t xml:space="preserve">3.1.2 2 </t>
  </si>
  <si>
    <t>Plafonds suspendus horizontaux, en plaques de plâtre standard à faces cartonnées sur ossature en profilés métalliques.
Réaction au feu de la plaque : A2-s1,d0
Résistance au feu : REI 15
Pose sous dalle BA</t>
  </si>
  <si>
    <t>m²</t>
  </si>
  <si>
    <t>ART</t>
  </si>
  <si>
    <t>004-E640</t>
  </si>
  <si>
    <t xml:space="preserve">3.1.2 3 </t>
  </si>
  <si>
    <t>Soffite en plaques de plâtre standard avec ossature métallique y compris retombée de plafond
Hauteur suivant plans de l’architecte
Caractéristique de la plaque :
Épaisseur : 12.5 mm (arrondie 13 mm)
Réaction au feu : A2-s1,d0</t>
  </si>
  <si>
    <t>m²</t>
  </si>
  <si>
    <t>ART</t>
  </si>
  <si>
    <t>004-C829</t>
  </si>
  <si>
    <t xml:space="preserve">3.1.2 4 </t>
  </si>
  <si>
    <t>Retombée</t>
  </si>
  <si>
    <t>ml</t>
  </si>
  <si>
    <t>ART</t>
  </si>
  <si>
    <t>004-J799</t>
  </si>
  <si>
    <t>3.1.3</t>
  </si>
  <si>
    <t>Habillage d'éléments horizontaux non doublés</t>
  </si>
  <si>
    <t>CH5</t>
  </si>
  <si>
    <t xml:space="preserve">3.1.3 1 </t>
  </si>
  <si>
    <t>Habillage des poutres avec plaques de plâtre cartonnée collée en BA 13 standard</t>
  </si>
  <si>
    <t>m²</t>
  </si>
  <si>
    <t>ART</t>
  </si>
  <si>
    <t>016-A039</t>
  </si>
  <si>
    <t>Total PLAFONDS</t>
  </si>
  <si>
    <t>STOT</t>
  </si>
  <si>
    <t>3.2</t>
  </si>
  <si>
    <t>ISOLATION DES OUVRAGES HORIZONTAUX</t>
  </si>
  <si>
    <t>CH4</t>
  </si>
  <si>
    <t>3.2.1</t>
  </si>
  <si>
    <t>Isolation</t>
  </si>
  <si>
    <t>CH5</t>
  </si>
  <si>
    <t xml:space="preserve">3.2.1 1 </t>
  </si>
  <si>
    <t>Isolation thermique sur plafonds droits en matelas souple avec surfaçage Kraft</t>
  </si>
  <si>
    <t>ART</t>
  </si>
  <si>
    <t>004-J376</t>
  </si>
  <si>
    <t xml:space="preserve">3.2.1 2 </t>
  </si>
  <si>
    <t>Épaisseur : 400 mm
Résistance thermique : R (m2° C/W) : 10.00</t>
  </si>
  <si>
    <t>m²</t>
  </si>
  <si>
    <t>ART</t>
  </si>
  <si>
    <t>004-C772</t>
  </si>
  <si>
    <t>Total ISOLATION DES OUVRAGES HORIZONTAUX</t>
  </si>
  <si>
    <t>STOT</t>
  </si>
  <si>
    <t>3.3</t>
  </si>
  <si>
    <t>TEST D'ETANCHEITE A L'AIR</t>
  </si>
  <si>
    <t>CH4</t>
  </si>
  <si>
    <t>3.3.1</t>
  </si>
  <si>
    <t>Test d'étanchéité à l'air</t>
  </si>
  <si>
    <t>CH5</t>
  </si>
  <si>
    <t xml:space="preserve">3.3.1 1 </t>
  </si>
  <si>
    <t>Test final d'étanchéité à l'air</t>
  </si>
  <si>
    <t>Ens</t>
  </si>
  <si>
    <t>ART</t>
  </si>
  <si>
    <t>004-F070</t>
  </si>
  <si>
    <t>Total TEST D'ETANCHEITE A L'AIR</t>
  </si>
  <si>
    <t>STOT</t>
  </si>
  <si>
    <t>4</t>
  </si>
  <si>
    <t>GESTION DES DECHETS</t>
  </si>
  <si>
    <t>CH3</t>
  </si>
  <si>
    <t>4.1</t>
  </si>
  <si>
    <t>Décret n° 2020-1817 du 29 décembre 2020 ( Loi Anti-gaspillage économie circulaire AGEC )</t>
  </si>
  <si>
    <t>CH4</t>
  </si>
  <si>
    <t xml:space="preserve">4.1 1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</si>
  <si>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</si>
  <si>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</si>
  <si>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</si>
  <si>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004-J341</t>
  </si>
  <si>
    <t xml:space="preserve">4.1 2 </t>
  </si>
  <si>
    <t>Une estimation des coûts associés aux modalités de gestion et d’enlèvement de ces déchets.</t>
  </si>
  <si>
    <t>FOR</t>
  </si>
  <si>
    <t>ART</t>
  </si>
  <si>
    <t>004-J342</t>
  </si>
  <si>
    <t>Total Décret n° 2020-1817 du 29 décembre 2020 ( Loi Anti-gaspillage économie circulaire AGEC )</t>
  </si>
  <si>
    <t>STOT</t>
  </si>
  <si>
    <t>TOTHT</t>
  </si>
  <si>
    <t>TVA</t>
  </si>
  <si>
    <t>Montant TTC</t>
  </si>
  <si>
    <t>TOTTTC</t>
  </si>
  <si>
    <t>=</t>
  </si>
  <si>
    <t>Montant HT du Lot N°09 CLOISONNEMENTS - PLAFONDS - ISOLATION</t>
  </si>
  <si>
    <t>CLOISONNEMENTS - PLAFONDS - ISOLATION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</si>
</sst>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2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2" borderId="4" xfId="1" applyFill="1" applyBorder="1">
      <alignment horizontal="left" vertical="top" wrapText="1"/>
    </xf>
    <xf numFmtId="0" fontId="3" fillId="0" borderId="6" xfId="6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6" xfId="10" applyBorder="1">
      <alignment horizontal="left" vertical="top" wrapText="1"/>
    </xf>
    <xf numFmtId="0" fontId="5" fillId="0" borderId="6" xfId="14" applyBorder="1">
      <alignment horizontal="left" vertical="top" wrapText="1"/>
    </xf>
    <xf numFmtId="0" fontId="5" fillId="0" borderId="6" xfId="18" applyBorder="1">
      <alignment horizontal="left" vertical="top" wrapText="1"/>
    </xf>
    <xf numFmtId="0" fontId="1" fillId="0" borderId="4" xfId="1" applyBorder="1">
      <alignment horizontal="left" vertical="top" wrapText="1"/>
    </xf>
    <xf numFmtId="0" fontId="9" fillId="0" borderId="6" xfId="26" applyBorder="1">
      <alignment horizontal="left" vertical="top" wrapText="1"/>
    </xf>
    <xf numFmtId="0" fontId="0" fillId="0" borderId="2" xfId="0" applyBorder="1" applyAlignment="1" applyProtection="1">
      <alignment horizontal="center" vertical="top"/>
      <protection locked="0"/>
    </xf>
    <xf numFmtId="165" fontId="0" fillId="0" borderId="2" xfId="0" applyNumberFormat="1" applyBorder="1" applyAlignment="1" applyProtection="1">
      <alignment horizontal="right" vertical="top" wrapText="1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4" xfId="17" applyFont="1" applyBorder="1">
      <alignment horizontal="left" vertical="top" wrapText="1" indent="3"/>
    </xf>
    <xf numFmtId="0" fontId="6" fillId="0" borderId="6" xfId="17" applyBorder="1">
      <alignment horizontal="left" vertical="top" wrapText="1" indent="3"/>
    </xf>
    <xf numFmtId="164" fontId="0" fillId="0" borderId="7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6" fontId="0" fillId="0" borderId="2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1" fillId="2" borderId="8" xfId="1" applyFill="1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85000 LA ROCHE SUR YON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N°09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CLOISONNEMENTS - PLAFONDS - ISOLATION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DURAND ARCHITECTES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Place François Mitterrand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44 83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contact@durand-architectes.fr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8 LOGEMENST INTERMEDIAIRES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Les Tardivières 4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85190 LA GENETOUZE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IDES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22E, Impasse Jeanne Dieulafoy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62 15 02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ides@ides.fr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76200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816000" y="7468200"/>
          <a:ext cx="2700000" cy="990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786848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000" y="32087"/>
          <a:ext cx="6178500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8 LOGEMENST INTERMEDIAIRES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85190  LA GENETOUZE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N°09 CLOISONNEMENTS - PLAFONDS - ISOLATION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5258C-4D23-4202-BE07-7D7BF1FAF1F4}">
  <sheetPr>
    <pageSetUpPr fitToPage="1"/>
  </sheetPr>
  <dimension ref="A1"/>
  <sheetViews>
    <sheetView showGridLines="0" tabSelected="1" view="pageBreakPreview" zoomScaleNormal="100" zoomScaleSheetLayoutView="100" workbookViewId="0">
      <selection activeCell="A50" sqref="A50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F04EF-AC1B-4944-B457-0C36EA2D92CA}">
  <sheetPr>
    <pageSetUpPr fitToPage="1"/>
  </sheetPr>
  <dimension ref="A1:ZZ90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34"/>
      <c r="B1" s="35"/>
      <c r="C1" s="35"/>
      <c r="D1" s="35"/>
      <c r="E1" s="35"/>
      <c r="F1" s="36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176</v>
      </c>
      <c r="C4" s="11"/>
      <c r="D4" s="11"/>
      <c r="E4" s="11"/>
      <c r="F4" s="12"/>
      <c r="ZY4" t="s">
        <v>5</v>
      </c>
      <c r="ZZ4" s="13"/>
    </row>
    <row r="5" spans="1:702" x14ac:dyDescent="0.25">
      <c r="A5" s="9" t="s">
        <v>6</v>
      </c>
      <c r="B5" s="14" t="s">
        <v>7</v>
      </c>
      <c r="C5" s="11"/>
      <c r="D5" s="11"/>
      <c r="E5" s="11"/>
      <c r="F5" s="12"/>
      <c r="ZY5" t="s">
        <v>8</v>
      </c>
      <c r="ZZ5" s="13"/>
    </row>
    <row r="6" spans="1:702" x14ac:dyDescent="0.25">
      <c r="A6" s="9" t="s">
        <v>9</v>
      </c>
      <c r="B6" s="15" t="s">
        <v>10</v>
      </c>
      <c r="C6" s="11"/>
      <c r="D6" s="11"/>
      <c r="E6" s="11"/>
      <c r="F6" s="12"/>
      <c r="ZY6" t="s">
        <v>11</v>
      </c>
      <c r="ZZ6" s="13"/>
    </row>
    <row r="7" spans="1:702" x14ac:dyDescent="0.25">
      <c r="A7" s="9" t="s">
        <v>12</v>
      </c>
      <c r="B7" s="16" t="s">
        <v>13</v>
      </c>
      <c r="C7" s="11"/>
      <c r="D7" s="11"/>
      <c r="E7" s="11"/>
      <c r="F7" s="12"/>
      <c r="ZY7" t="s">
        <v>14</v>
      </c>
      <c r="ZZ7" s="13"/>
    </row>
    <row r="8" spans="1:702" x14ac:dyDescent="0.25">
      <c r="A8" s="32"/>
      <c r="B8" s="16"/>
      <c r="C8" s="11"/>
      <c r="D8" s="11"/>
      <c r="E8" s="11"/>
      <c r="F8" s="12"/>
      <c r="ZZ8" s="13"/>
    </row>
    <row r="9" spans="1:702" ht="48" x14ac:dyDescent="0.25">
      <c r="A9" s="17" t="s">
        <v>15</v>
      </c>
      <c r="B9" s="18" t="s">
        <v>16</v>
      </c>
      <c r="C9" s="19"/>
      <c r="D9" s="20"/>
      <c r="E9" s="21"/>
      <c r="F9" s="22">
        <f>ROUND(D9*E9,2)</f>
        <v>0</v>
      </c>
      <c r="ZY9" t="s">
        <v>17</v>
      </c>
      <c r="ZZ9" s="13" t="s">
        <v>18</v>
      </c>
    </row>
    <row r="10" spans="1:702" x14ac:dyDescent="0.25">
      <c r="A10" s="33"/>
      <c r="B10" s="18"/>
      <c r="C10" s="19"/>
      <c r="D10" s="20"/>
      <c r="E10" s="21"/>
      <c r="F10" s="22"/>
      <c r="ZZ10" s="13"/>
    </row>
    <row r="11" spans="1:702" ht="48" x14ac:dyDescent="0.25">
      <c r="A11" s="17" t="s">
        <v>19</v>
      </c>
      <c r="B11" s="18" t="s">
        <v>20</v>
      </c>
      <c r="C11" s="19" t="s">
        <v>21</v>
      </c>
      <c r="D11" s="21">
        <v>516.19000000000005</v>
      </c>
      <c r="E11" s="21"/>
      <c r="F11" s="22">
        <f>ROUND(D11*E11,2)</f>
        <v>0</v>
      </c>
      <c r="ZY11" t="s">
        <v>22</v>
      </c>
      <c r="ZZ11" s="13" t="s">
        <v>23</v>
      </c>
    </row>
    <row r="12" spans="1:702" x14ac:dyDescent="0.25">
      <c r="A12" s="33"/>
      <c r="B12" s="18"/>
      <c r="C12" s="19"/>
      <c r="D12" s="21"/>
      <c r="E12" s="21"/>
      <c r="F12" s="22"/>
      <c r="ZZ12" s="13"/>
    </row>
    <row r="13" spans="1:702" ht="48" x14ac:dyDescent="0.25">
      <c r="A13" s="17" t="s">
        <v>24</v>
      </c>
      <c r="B13" s="18" t="s">
        <v>25</v>
      </c>
      <c r="C13" s="19" t="s">
        <v>26</v>
      </c>
      <c r="D13" s="21">
        <v>103.43</v>
      </c>
      <c r="E13" s="21"/>
      <c r="F13" s="22">
        <f>ROUND(D13*E13,2)</f>
        <v>0</v>
      </c>
      <c r="ZY13" t="s">
        <v>27</v>
      </c>
      <c r="ZZ13" s="13" t="s">
        <v>28</v>
      </c>
    </row>
    <row r="14" spans="1:702" x14ac:dyDescent="0.25">
      <c r="A14" s="33"/>
      <c r="B14" s="18"/>
      <c r="C14" s="19"/>
      <c r="D14" s="21"/>
      <c r="E14" s="21"/>
      <c r="F14" s="22"/>
      <c r="ZZ14" s="13"/>
    </row>
    <row r="15" spans="1:702" ht="48" x14ac:dyDescent="0.25">
      <c r="A15" s="17" t="s">
        <v>29</v>
      </c>
      <c r="B15" s="18" t="s">
        <v>30</v>
      </c>
      <c r="C15" s="19" t="s">
        <v>31</v>
      </c>
      <c r="D15" s="21">
        <v>22.04</v>
      </c>
      <c r="E15" s="21"/>
      <c r="F15" s="22">
        <f>ROUND(D15*E15,2)</f>
        <v>0</v>
      </c>
      <c r="ZY15" t="s">
        <v>32</v>
      </c>
      <c r="ZZ15" s="13" t="s">
        <v>33</v>
      </c>
    </row>
    <row r="16" spans="1:702" x14ac:dyDescent="0.25">
      <c r="A16" s="33"/>
      <c r="B16" s="18"/>
      <c r="C16" s="19"/>
      <c r="D16" s="21"/>
      <c r="E16" s="21"/>
      <c r="F16" s="22"/>
      <c r="ZZ16" s="13"/>
    </row>
    <row r="17" spans="1:702" x14ac:dyDescent="0.25">
      <c r="A17" s="9" t="s">
        <v>34</v>
      </c>
      <c r="B17" s="16" t="s">
        <v>35</v>
      </c>
      <c r="C17" s="11"/>
      <c r="D17" s="11"/>
      <c r="E17" s="11"/>
      <c r="F17" s="12"/>
      <c r="ZY17" t="s">
        <v>36</v>
      </c>
      <c r="ZZ17" s="13"/>
    </row>
    <row r="18" spans="1:702" x14ac:dyDescent="0.25">
      <c r="A18" s="32"/>
      <c r="B18" s="16"/>
      <c r="C18" s="11"/>
      <c r="D18" s="11"/>
      <c r="E18" s="11"/>
      <c r="F18" s="12"/>
      <c r="ZZ18" s="13"/>
    </row>
    <row r="19" spans="1:702" ht="108" x14ac:dyDescent="0.25">
      <c r="A19" s="17" t="s">
        <v>37</v>
      </c>
      <c r="B19" s="18" t="s">
        <v>38</v>
      </c>
      <c r="C19" s="19" t="s">
        <v>39</v>
      </c>
      <c r="D19" s="21">
        <v>285.11</v>
      </c>
      <c r="E19" s="21"/>
      <c r="F19" s="22">
        <f>ROUND(D19*E19,2)</f>
        <v>0</v>
      </c>
      <c r="ZY19" t="s">
        <v>40</v>
      </c>
      <c r="ZZ19" s="13" t="s">
        <v>41</v>
      </c>
    </row>
    <row r="20" spans="1:702" x14ac:dyDescent="0.25">
      <c r="A20" s="33"/>
      <c r="B20" s="18"/>
      <c r="C20" s="19"/>
      <c r="D20" s="21"/>
      <c r="E20" s="21"/>
      <c r="F20" s="22"/>
      <c r="ZZ20" s="13"/>
    </row>
    <row r="21" spans="1:702" ht="48" x14ac:dyDescent="0.25">
      <c r="A21" s="17" t="s">
        <v>42</v>
      </c>
      <c r="B21" s="18" t="s">
        <v>43</v>
      </c>
      <c r="C21" s="19" t="s">
        <v>44</v>
      </c>
      <c r="D21" s="21">
        <v>162.16999999999999</v>
      </c>
      <c r="E21" s="21"/>
      <c r="F21" s="22">
        <f>ROUND(D21*E21,2)</f>
        <v>0</v>
      </c>
      <c r="ZY21" t="s">
        <v>45</v>
      </c>
      <c r="ZZ21" s="13" t="s">
        <v>46</v>
      </c>
    </row>
    <row r="22" spans="1:702" x14ac:dyDescent="0.25">
      <c r="A22" s="33"/>
      <c r="B22" s="18"/>
      <c r="C22" s="19"/>
      <c r="D22" s="21"/>
      <c r="E22" s="21"/>
      <c r="F22" s="22"/>
      <c r="ZZ22" s="13"/>
    </row>
    <row r="23" spans="1:702" ht="60" x14ac:dyDescent="0.25">
      <c r="A23" s="17" t="s">
        <v>47</v>
      </c>
      <c r="B23" s="18" t="s">
        <v>48</v>
      </c>
      <c r="C23" s="19" t="s">
        <v>49</v>
      </c>
      <c r="D23" s="21">
        <v>20.34</v>
      </c>
      <c r="E23" s="21"/>
      <c r="F23" s="22">
        <f>ROUND(D23*E23,2)</f>
        <v>0</v>
      </c>
      <c r="ZY23" t="s">
        <v>50</v>
      </c>
      <c r="ZZ23" s="13" t="s">
        <v>51</v>
      </c>
    </row>
    <row r="24" spans="1:702" x14ac:dyDescent="0.25">
      <c r="A24" s="33"/>
      <c r="B24" s="18"/>
      <c r="C24" s="19"/>
      <c r="D24" s="21"/>
      <c r="E24" s="21"/>
      <c r="F24" s="22"/>
      <c r="ZZ24" s="13"/>
    </row>
    <row r="25" spans="1:702" ht="36" x14ac:dyDescent="0.25">
      <c r="A25" s="17" t="s">
        <v>52</v>
      </c>
      <c r="B25" s="18" t="s">
        <v>53</v>
      </c>
      <c r="C25" s="19" t="s">
        <v>54</v>
      </c>
      <c r="D25" s="21">
        <v>74.3</v>
      </c>
      <c r="E25" s="21"/>
      <c r="F25" s="22">
        <f>ROUND(D25*E25,2)</f>
        <v>0</v>
      </c>
      <c r="ZY25" t="s">
        <v>55</v>
      </c>
      <c r="ZZ25" s="13" t="s">
        <v>56</v>
      </c>
    </row>
    <row r="26" spans="1:702" x14ac:dyDescent="0.25">
      <c r="A26" s="33"/>
      <c r="B26" s="18"/>
      <c r="C26" s="19"/>
      <c r="D26" s="21"/>
      <c r="E26" s="21"/>
      <c r="F26" s="22"/>
      <c r="ZZ26" s="13"/>
    </row>
    <row r="27" spans="1:702" x14ac:dyDescent="0.25">
      <c r="A27" s="9" t="s">
        <v>57</v>
      </c>
      <c r="B27" s="16" t="s">
        <v>58</v>
      </c>
      <c r="C27" s="11"/>
      <c r="D27" s="11"/>
      <c r="E27" s="11"/>
      <c r="F27" s="12"/>
      <c r="ZY27" t="s">
        <v>59</v>
      </c>
      <c r="ZZ27" s="13"/>
    </row>
    <row r="28" spans="1:702" x14ac:dyDescent="0.25">
      <c r="A28" s="32"/>
      <c r="B28" s="16"/>
      <c r="C28" s="11"/>
      <c r="D28" s="11"/>
      <c r="E28" s="11"/>
      <c r="F28" s="12"/>
      <c r="ZZ28" s="13"/>
    </row>
    <row r="29" spans="1:702" ht="96" x14ac:dyDescent="0.25">
      <c r="A29" s="17" t="s">
        <v>60</v>
      </c>
      <c r="B29" s="18" t="s">
        <v>61</v>
      </c>
      <c r="C29" s="19" t="s">
        <v>62</v>
      </c>
      <c r="D29" s="21">
        <v>159.93</v>
      </c>
      <c r="E29" s="21"/>
      <c r="F29" s="22">
        <f>ROUND(D29*E29,2)</f>
        <v>0</v>
      </c>
      <c r="ZY29" t="s">
        <v>63</v>
      </c>
      <c r="ZZ29" s="13" t="s">
        <v>64</v>
      </c>
    </row>
    <row r="30" spans="1:702" x14ac:dyDescent="0.25">
      <c r="A30" s="33"/>
      <c r="B30" s="18"/>
      <c r="C30" s="19"/>
      <c r="D30" s="21"/>
      <c r="E30" s="21"/>
      <c r="F30" s="22"/>
      <c r="ZZ30" s="13"/>
    </row>
    <row r="31" spans="1:702" x14ac:dyDescent="0.25">
      <c r="A31" s="9" t="s">
        <v>65</v>
      </c>
      <c r="B31" s="16" t="s">
        <v>66</v>
      </c>
      <c r="C31" s="11"/>
      <c r="D31" s="11"/>
      <c r="E31" s="11"/>
      <c r="F31" s="12"/>
      <c r="ZY31" t="s">
        <v>67</v>
      </c>
      <c r="ZZ31" s="13"/>
    </row>
    <row r="32" spans="1:702" x14ac:dyDescent="0.25">
      <c r="A32" s="32"/>
      <c r="B32" s="16"/>
      <c r="C32" s="11"/>
      <c r="D32" s="11"/>
      <c r="E32" s="11"/>
      <c r="F32" s="12"/>
      <c r="ZZ32" s="13"/>
    </row>
    <row r="33" spans="1:702" ht="24" x14ac:dyDescent="0.25">
      <c r="A33" s="17" t="s">
        <v>68</v>
      </c>
      <c r="B33" s="18" t="s">
        <v>69</v>
      </c>
      <c r="C33" s="19" t="s">
        <v>70</v>
      </c>
      <c r="D33" s="21">
        <v>5.09</v>
      </c>
      <c r="E33" s="21"/>
      <c r="F33" s="22">
        <f>ROUND(D33*E33,2)</f>
        <v>0</v>
      </c>
      <c r="ZY33" t="s">
        <v>71</v>
      </c>
      <c r="ZZ33" s="13" t="s">
        <v>72</v>
      </c>
    </row>
    <row r="34" spans="1:702" x14ac:dyDescent="0.25">
      <c r="A34" s="23"/>
      <c r="B34" s="24"/>
      <c r="C34" s="11"/>
      <c r="D34" s="11"/>
      <c r="E34" s="11"/>
      <c r="F34" s="25"/>
    </row>
    <row r="35" spans="1:702" x14ac:dyDescent="0.25">
      <c r="A35" s="26"/>
      <c r="B35" s="27" t="s">
        <v>73</v>
      </c>
      <c r="C35" s="11"/>
      <c r="D35" s="11"/>
      <c r="E35" s="11"/>
      <c r="F35" s="28">
        <f>SUBTOTAL(109,F7:F34)</f>
        <v>0</v>
      </c>
      <c r="G35" s="29"/>
      <c r="ZY35" t="s">
        <v>74</v>
      </c>
    </row>
    <row r="36" spans="1:702" x14ac:dyDescent="0.25">
      <c r="A36" s="23"/>
      <c r="B36" s="24"/>
      <c r="C36" s="11"/>
      <c r="D36" s="11"/>
      <c r="E36" s="11"/>
      <c r="F36" s="8"/>
    </row>
    <row r="37" spans="1:702" x14ac:dyDescent="0.25">
      <c r="A37" s="9" t="s">
        <v>75</v>
      </c>
      <c r="B37" s="14" t="s">
        <v>76</v>
      </c>
      <c r="C37" s="11"/>
      <c r="D37" s="11"/>
      <c r="E37" s="11"/>
      <c r="F37" s="12"/>
      <c r="ZY37" t="s">
        <v>77</v>
      </c>
      <c r="ZZ37" s="13"/>
    </row>
    <row r="38" spans="1:702" x14ac:dyDescent="0.25">
      <c r="A38" s="9" t="s">
        <v>78</v>
      </c>
      <c r="B38" s="15" t="s">
        <v>79</v>
      </c>
      <c r="C38" s="11"/>
      <c r="D38" s="11"/>
      <c r="E38" s="11"/>
      <c r="F38" s="12"/>
      <c r="ZY38" t="s">
        <v>80</v>
      </c>
      <c r="ZZ38" s="13"/>
    </row>
    <row r="39" spans="1:702" x14ac:dyDescent="0.25">
      <c r="A39" s="9" t="s">
        <v>81</v>
      </c>
      <c r="B39" s="16" t="s">
        <v>82</v>
      </c>
      <c r="C39" s="11"/>
      <c r="D39" s="11"/>
      <c r="E39" s="11"/>
      <c r="F39" s="12"/>
      <c r="ZY39" t="s">
        <v>83</v>
      </c>
      <c r="ZZ39" s="13"/>
    </row>
    <row r="40" spans="1:702" x14ac:dyDescent="0.25">
      <c r="A40" s="32"/>
      <c r="B40" s="16"/>
      <c r="C40" s="11"/>
      <c r="D40" s="11"/>
      <c r="E40" s="11"/>
      <c r="F40" s="12"/>
      <c r="ZZ40" s="13"/>
    </row>
    <row r="41" spans="1:702" ht="60" x14ac:dyDescent="0.25">
      <c r="A41" s="17" t="s">
        <v>84</v>
      </c>
      <c r="B41" s="18" t="s">
        <v>85</v>
      </c>
      <c r="C41" s="19" t="s">
        <v>86</v>
      </c>
      <c r="D41" s="20">
        <v>8</v>
      </c>
      <c r="E41" s="21"/>
      <c r="F41" s="22">
        <f>ROUND(D41*E41,2)</f>
        <v>0</v>
      </c>
      <c r="ZY41" t="s">
        <v>87</v>
      </c>
      <c r="ZZ41" s="13" t="s">
        <v>88</v>
      </c>
    </row>
    <row r="42" spans="1:702" x14ac:dyDescent="0.25">
      <c r="A42" s="33"/>
      <c r="B42" s="18"/>
      <c r="C42" s="19"/>
      <c r="D42" s="20"/>
      <c r="E42" s="21"/>
      <c r="F42" s="22"/>
      <c r="ZZ42" s="13"/>
    </row>
    <row r="43" spans="1:702" x14ac:dyDescent="0.25">
      <c r="A43" s="9" t="s">
        <v>89</v>
      </c>
      <c r="B43" s="16" t="s">
        <v>90</v>
      </c>
      <c r="C43" s="11"/>
      <c r="D43" s="11"/>
      <c r="E43" s="11"/>
      <c r="F43" s="12"/>
      <c r="ZY43" t="s">
        <v>91</v>
      </c>
      <c r="ZZ43" s="13"/>
    </row>
    <row r="44" spans="1:702" x14ac:dyDescent="0.25">
      <c r="A44" s="32"/>
      <c r="B44" s="16"/>
      <c r="C44" s="11"/>
      <c r="D44" s="11"/>
      <c r="E44" s="11"/>
      <c r="F44" s="12"/>
      <c r="ZZ44" s="13"/>
    </row>
    <row r="45" spans="1:702" ht="72" x14ac:dyDescent="0.25">
      <c r="A45" s="17" t="s">
        <v>92</v>
      </c>
      <c r="B45" s="18" t="s">
        <v>93</v>
      </c>
      <c r="C45" s="19" t="s">
        <v>94</v>
      </c>
      <c r="D45" s="21">
        <v>236.3</v>
      </c>
      <c r="E45" s="21"/>
      <c r="F45" s="22">
        <f>ROUND(D45*E45,2)</f>
        <v>0</v>
      </c>
      <c r="ZY45" t="s">
        <v>95</v>
      </c>
      <c r="ZZ45" s="13" t="s">
        <v>96</v>
      </c>
    </row>
    <row r="46" spans="1:702" x14ac:dyDescent="0.25">
      <c r="A46" s="33"/>
      <c r="B46" s="18"/>
      <c r="C46" s="19"/>
      <c r="D46" s="21"/>
      <c r="E46" s="21"/>
      <c r="F46" s="22"/>
      <c r="ZZ46" s="13"/>
    </row>
    <row r="47" spans="1:702" ht="72" x14ac:dyDescent="0.25">
      <c r="A47" s="17" t="s">
        <v>97</v>
      </c>
      <c r="B47" s="18" t="s">
        <v>98</v>
      </c>
      <c r="C47" s="19" t="s">
        <v>99</v>
      </c>
      <c r="D47" s="21">
        <v>67.8</v>
      </c>
      <c r="E47" s="21"/>
      <c r="F47" s="22">
        <f>ROUND(D47*E47,2)</f>
        <v>0</v>
      </c>
      <c r="ZY47" t="s">
        <v>100</v>
      </c>
      <c r="ZZ47" s="13" t="s">
        <v>101</v>
      </c>
    </row>
    <row r="48" spans="1:702" x14ac:dyDescent="0.25">
      <c r="A48" s="33"/>
      <c r="B48" s="18"/>
      <c r="C48" s="19"/>
      <c r="D48" s="21"/>
      <c r="E48" s="21"/>
      <c r="F48" s="22"/>
      <c r="ZZ48" s="13"/>
    </row>
    <row r="49" spans="1:702" ht="72" x14ac:dyDescent="0.25">
      <c r="A49" s="17" t="s">
        <v>102</v>
      </c>
      <c r="B49" s="18" t="s">
        <v>103</v>
      </c>
      <c r="C49" s="19" t="s">
        <v>104</v>
      </c>
      <c r="D49" s="21">
        <v>1.52</v>
      </c>
      <c r="E49" s="21"/>
      <c r="F49" s="22">
        <f>ROUND(D49*E49,2)</f>
        <v>0</v>
      </c>
      <c r="ZY49" t="s">
        <v>105</v>
      </c>
      <c r="ZZ49" s="13" t="s">
        <v>106</v>
      </c>
    </row>
    <row r="50" spans="1:702" x14ac:dyDescent="0.25">
      <c r="A50" s="33"/>
      <c r="B50" s="18"/>
      <c r="C50" s="19"/>
      <c r="D50" s="21"/>
      <c r="E50" s="21"/>
      <c r="F50" s="22"/>
      <c r="ZZ50" s="13"/>
    </row>
    <row r="51" spans="1:702" x14ac:dyDescent="0.25">
      <c r="A51" s="17" t="s">
        <v>107</v>
      </c>
      <c r="B51" s="18" t="s">
        <v>108</v>
      </c>
      <c r="C51" s="19" t="s">
        <v>109</v>
      </c>
      <c r="D51" s="21">
        <v>11.69</v>
      </c>
      <c r="E51" s="21"/>
      <c r="F51" s="22">
        <f>ROUND(D51*E51,2)</f>
        <v>0</v>
      </c>
      <c r="ZY51" t="s">
        <v>110</v>
      </c>
      <c r="ZZ51" s="13" t="s">
        <v>111</v>
      </c>
    </row>
    <row r="52" spans="1:702" x14ac:dyDescent="0.25">
      <c r="A52" s="33"/>
      <c r="B52" s="18"/>
      <c r="C52" s="19"/>
      <c r="D52" s="21"/>
      <c r="E52" s="21"/>
      <c r="F52" s="22"/>
      <c r="ZZ52" s="13"/>
    </row>
    <row r="53" spans="1:702" x14ac:dyDescent="0.25">
      <c r="A53" s="9" t="s">
        <v>112</v>
      </c>
      <c r="B53" s="16" t="s">
        <v>113</v>
      </c>
      <c r="C53" s="11"/>
      <c r="D53" s="11"/>
      <c r="E53" s="11"/>
      <c r="F53" s="12"/>
      <c r="ZY53" t="s">
        <v>114</v>
      </c>
      <c r="ZZ53" s="13"/>
    </row>
    <row r="54" spans="1:702" x14ac:dyDescent="0.25">
      <c r="A54" s="32"/>
      <c r="B54" s="16"/>
      <c r="C54" s="11"/>
      <c r="D54" s="11"/>
      <c r="E54" s="11"/>
      <c r="F54" s="12"/>
      <c r="ZZ54" s="13"/>
    </row>
    <row r="55" spans="1:702" ht="24" x14ac:dyDescent="0.25">
      <c r="A55" s="17" t="s">
        <v>115</v>
      </c>
      <c r="B55" s="18" t="s">
        <v>116</v>
      </c>
      <c r="C55" s="19" t="s">
        <v>117</v>
      </c>
      <c r="D55" s="21">
        <v>3.83</v>
      </c>
      <c r="E55" s="21"/>
      <c r="F55" s="22">
        <f>ROUND(D55*E55,2)</f>
        <v>0</v>
      </c>
      <c r="ZY55" t="s">
        <v>118</v>
      </c>
      <c r="ZZ55" s="13" t="s">
        <v>119</v>
      </c>
    </row>
    <row r="56" spans="1:702" x14ac:dyDescent="0.25">
      <c r="A56" s="23"/>
      <c r="B56" s="24"/>
      <c r="C56" s="11"/>
      <c r="D56" s="11"/>
      <c r="E56" s="11"/>
      <c r="F56" s="25"/>
    </row>
    <row r="57" spans="1:702" x14ac:dyDescent="0.25">
      <c r="A57" s="26"/>
      <c r="B57" s="27" t="s">
        <v>120</v>
      </c>
      <c r="C57" s="11"/>
      <c r="D57" s="11"/>
      <c r="E57" s="11"/>
      <c r="F57" s="28">
        <f>SUBTOTAL(109,F39:F56)</f>
        <v>0</v>
      </c>
      <c r="G57" s="29"/>
      <c r="ZY57" t="s">
        <v>121</v>
      </c>
    </row>
    <row r="58" spans="1:702" x14ac:dyDescent="0.25">
      <c r="A58" s="23"/>
      <c r="B58" s="24"/>
      <c r="C58" s="11"/>
      <c r="D58" s="11"/>
      <c r="E58" s="11"/>
      <c r="F58" s="8"/>
    </row>
    <row r="59" spans="1:702" x14ac:dyDescent="0.25">
      <c r="A59" s="9" t="s">
        <v>122</v>
      </c>
      <c r="B59" s="15" t="s">
        <v>123</v>
      </c>
      <c r="C59" s="11"/>
      <c r="D59" s="11"/>
      <c r="E59" s="11"/>
      <c r="F59" s="12"/>
      <c r="ZY59" t="s">
        <v>124</v>
      </c>
      <c r="ZZ59" s="13"/>
    </row>
    <row r="60" spans="1:702" x14ac:dyDescent="0.25">
      <c r="A60" s="9" t="s">
        <v>125</v>
      </c>
      <c r="B60" s="16" t="s">
        <v>126</v>
      </c>
      <c r="C60" s="11"/>
      <c r="D60" s="11"/>
      <c r="E60" s="11"/>
      <c r="F60" s="12"/>
      <c r="ZY60" t="s">
        <v>127</v>
      </c>
      <c r="ZZ60" s="13"/>
    </row>
    <row r="61" spans="1:702" x14ac:dyDescent="0.25">
      <c r="A61" s="32"/>
      <c r="B61" s="16"/>
      <c r="C61" s="11"/>
      <c r="D61" s="11"/>
      <c r="E61" s="11"/>
      <c r="F61" s="12"/>
      <c r="ZZ61" s="13"/>
    </row>
    <row r="62" spans="1:702" ht="24" x14ac:dyDescent="0.25">
      <c r="A62" s="17" t="s">
        <v>128</v>
      </c>
      <c r="B62" s="18" t="s">
        <v>129</v>
      </c>
      <c r="C62" s="19"/>
      <c r="D62" s="20"/>
      <c r="E62" s="21"/>
      <c r="F62" s="22">
        <f>ROUND(D62*E62,2)</f>
        <v>0</v>
      </c>
      <c r="ZY62" t="s">
        <v>130</v>
      </c>
      <c r="ZZ62" s="13" t="s">
        <v>131</v>
      </c>
    </row>
    <row r="63" spans="1:702" x14ac:dyDescent="0.25">
      <c r="A63" s="33"/>
      <c r="B63" s="18"/>
      <c r="C63" s="19"/>
      <c r="D63" s="20"/>
      <c r="E63" s="21"/>
      <c r="F63" s="22"/>
      <c r="ZZ63" s="13"/>
    </row>
    <row r="64" spans="1:702" ht="24" x14ac:dyDescent="0.25">
      <c r="A64" s="17" t="s">
        <v>132</v>
      </c>
      <c r="B64" s="18" t="s">
        <v>133</v>
      </c>
      <c r="C64" s="19" t="s">
        <v>134</v>
      </c>
      <c r="D64" s="21">
        <v>236.3</v>
      </c>
      <c r="E64" s="21"/>
      <c r="F64" s="22">
        <f>ROUND(D64*E64,2)</f>
        <v>0</v>
      </c>
      <c r="ZY64" t="s">
        <v>135</v>
      </c>
      <c r="ZZ64" s="13" t="s">
        <v>136</v>
      </c>
    </row>
    <row r="65" spans="1:702" x14ac:dyDescent="0.25">
      <c r="A65" s="23"/>
      <c r="B65" s="24"/>
      <c r="C65" s="11"/>
      <c r="D65" s="11"/>
      <c r="E65" s="11"/>
      <c r="F65" s="25"/>
    </row>
    <row r="66" spans="1:702" ht="25.5" x14ac:dyDescent="0.25">
      <c r="A66" s="26"/>
      <c r="B66" s="27" t="s">
        <v>137</v>
      </c>
      <c r="C66" s="11"/>
      <c r="D66" s="11"/>
      <c r="E66" s="11"/>
      <c r="F66" s="28">
        <f>SUBTOTAL(109,F60:F65)</f>
        <v>0</v>
      </c>
      <c r="G66" s="29"/>
      <c r="ZY66" t="s">
        <v>138</v>
      </c>
    </row>
    <row r="67" spans="1:702" x14ac:dyDescent="0.25">
      <c r="A67" s="23"/>
      <c r="B67" s="24"/>
      <c r="C67" s="11"/>
      <c r="D67" s="11"/>
      <c r="E67" s="11"/>
      <c r="F67" s="8"/>
    </row>
    <row r="68" spans="1:702" x14ac:dyDescent="0.25">
      <c r="A68" s="9" t="s">
        <v>139</v>
      </c>
      <c r="B68" s="15" t="s">
        <v>140</v>
      </c>
      <c r="C68" s="11"/>
      <c r="D68" s="11"/>
      <c r="E68" s="11"/>
      <c r="F68" s="12"/>
      <c r="ZY68" t="s">
        <v>141</v>
      </c>
      <c r="ZZ68" s="13"/>
    </row>
    <row r="69" spans="1:702" x14ac:dyDescent="0.25">
      <c r="A69" s="9" t="s">
        <v>142</v>
      </c>
      <c r="B69" s="16" t="s">
        <v>143</v>
      </c>
      <c r="C69" s="11"/>
      <c r="D69" s="11"/>
      <c r="E69" s="11"/>
      <c r="F69" s="12"/>
      <c r="ZY69" t="s">
        <v>144</v>
      </c>
      <c r="ZZ69" s="13"/>
    </row>
    <row r="70" spans="1:702" x14ac:dyDescent="0.25">
      <c r="A70" s="32"/>
      <c r="B70" s="16"/>
      <c r="C70" s="11"/>
      <c r="D70" s="11"/>
      <c r="E70" s="11"/>
      <c r="F70" s="12"/>
      <c r="ZZ70" s="13"/>
    </row>
    <row r="71" spans="1:702" x14ac:dyDescent="0.25">
      <c r="A71" s="17" t="s">
        <v>145</v>
      </c>
      <c r="B71" s="18" t="s">
        <v>146</v>
      </c>
      <c r="C71" s="19" t="s">
        <v>147</v>
      </c>
      <c r="D71" s="20">
        <v>8</v>
      </c>
      <c r="E71" s="21"/>
      <c r="F71" s="22">
        <f>ROUND(D71*E71,2)</f>
        <v>0</v>
      </c>
      <c r="ZY71" t="s">
        <v>148</v>
      </c>
      <c r="ZZ71" s="13" t="s">
        <v>149</v>
      </c>
    </row>
    <row r="72" spans="1:702" x14ac:dyDescent="0.25">
      <c r="A72" s="23"/>
      <c r="B72" s="24"/>
      <c r="C72" s="11"/>
      <c r="D72" s="11"/>
      <c r="E72" s="11"/>
      <c r="F72" s="25"/>
    </row>
    <row r="73" spans="1:702" x14ac:dyDescent="0.25">
      <c r="A73" s="26"/>
      <c r="B73" s="27" t="s">
        <v>150</v>
      </c>
      <c r="C73" s="11"/>
      <c r="D73" s="11"/>
      <c r="E73" s="11"/>
      <c r="F73" s="28">
        <f>SUBTOTAL(109,F69:F72)</f>
        <v>0</v>
      </c>
      <c r="G73" s="29"/>
      <c r="ZY73" t="s">
        <v>151</v>
      </c>
    </row>
    <row r="74" spans="1:702" x14ac:dyDescent="0.25">
      <c r="A74" s="23"/>
      <c r="B74" s="24"/>
      <c r="C74" s="11"/>
      <c r="D74" s="11"/>
      <c r="E74" s="11"/>
      <c r="F74" s="8"/>
    </row>
    <row r="75" spans="1:702" x14ac:dyDescent="0.25">
      <c r="A75" s="9" t="s">
        <v>152</v>
      </c>
      <c r="B75" s="14" t="s">
        <v>153</v>
      </c>
      <c r="C75" s="11"/>
      <c r="D75" s="11"/>
      <c r="E75" s="11"/>
      <c r="F75" s="12"/>
      <c r="ZY75" t="s">
        <v>154</v>
      </c>
      <c r="ZZ75" s="13"/>
    </row>
    <row r="76" spans="1:702" ht="25.5" x14ac:dyDescent="0.25">
      <c r="A76" s="9" t="s">
        <v>155</v>
      </c>
      <c r="B76" s="15" t="s">
        <v>156</v>
      </c>
      <c r="C76" s="11"/>
      <c r="D76" s="11"/>
      <c r="E76" s="11"/>
      <c r="F76" s="12"/>
      <c r="ZY76" t="s">
        <v>157</v>
      </c>
      <c r="ZZ76" s="13"/>
    </row>
    <row r="77" spans="1:702" x14ac:dyDescent="0.25">
      <c r="A77" s="32"/>
      <c r="B77" s="15"/>
      <c r="C77" s="11"/>
      <c r="D77" s="11"/>
      <c r="E77" s="11"/>
      <c r="F77" s="12"/>
      <c r="ZZ77" s="13"/>
    </row>
    <row r="78" spans="1:702" ht="36" x14ac:dyDescent="0.25">
      <c r="A78" s="17" t="s">
        <v>158</v>
      </c>
      <c r="B78" s="18" t="s">
        <v>159</v>
      </c>
      <c r="C78" s="19" t="s">
        <v>160</v>
      </c>
      <c r="D78" s="30"/>
      <c r="E78" s="21"/>
      <c r="F78" s="22">
        <f>ROUND(D78*E78,2)</f>
        <v>0</v>
      </c>
      <c r="ZY78" t="s">
        <v>161</v>
      </c>
      <c r="ZZ78" s="13" t="s">
        <v>162</v>
      </c>
    </row>
    <row r="79" spans="1:702" x14ac:dyDescent="0.25">
      <c r="A79" s="33"/>
      <c r="B79" s="18"/>
      <c r="C79" s="19"/>
      <c r="D79" s="30"/>
      <c r="E79" s="21"/>
      <c r="F79" s="22"/>
      <c r="ZZ79" s="13"/>
    </row>
    <row r="80" spans="1:702" ht="24" x14ac:dyDescent="0.25">
      <c r="A80" s="17" t="s">
        <v>163</v>
      </c>
      <c r="B80" s="18" t="s">
        <v>164</v>
      </c>
      <c r="C80" s="19" t="s">
        <v>165</v>
      </c>
      <c r="D80" s="20"/>
      <c r="E80" s="21"/>
      <c r="F80" s="22">
        <f>ROUND(D80*E80,2)</f>
        <v>0</v>
      </c>
      <c r="ZY80" t="s">
        <v>166</v>
      </c>
      <c r="ZZ80" s="13" t="s">
        <v>167</v>
      </c>
    </row>
    <row r="81" spans="1:701" x14ac:dyDescent="0.25">
      <c r="A81" s="23"/>
      <c r="B81" s="24"/>
      <c r="C81" s="11"/>
      <c r="D81" s="11"/>
      <c r="E81" s="11"/>
      <c r="F81" s="25"/>
    </row>
    <row r="82" spans="1:701" ht="38.25" x14ac:dyDescent="0.25">
      <c r="A82" s="26"/>
      <c r="B82" s="27" t="s">
        <v>168</v>
      </c>
      <c r="C82" s="11"/>
      <c r="D82" s="11"/>
      <c r="E82" s="11"/>
      <c r="F82" s="28">
        <f>SUBTOTAL(109,F78:F81)</f>
        <v>0</v>
      </c>
      <c r="G82" s="29"/>
      <c r="ZY82" t="s">
        <v>169</v>
      </c>
    </row>
    <row r="83" spans="1:701" x14ac:dyDescent="0.25">
      <c r="A83" s="23"/>
      <c r="B83" s="24"/>
      <c r="C83" s="11"/>
      <c r="D83" s="11"/>
      <c r="E83" s="11"/>
      <c r="F83" s="8"/>
    </row>
    <row r="84" spans="1:701" ht="15.75" thickBot="1" x14ac:dyDescent="0.3">
      <c r="A84" s="37"/>
      <c r="B84" s="38"/>
      <c r="C84" s="11"/>
      <c r="D84" s="11"/>
      <c r="E84" s="11"/>
      <c r="F84" s="12"/>
    </row>
    <row r="85" spans="1:701" x14ac:dyDescent="0.25">
      <c r="A85" s="39"/>
      <c r="B85" s="40"/>
      <c r="C85" s="40"/>
      <c r="D85" s="40"/>
      <c r="E85" s="40"/>
      <c r="F85" s="41"/>
    </row>
    <row r="86" spans="1:701" x14ac:dyDescent="0.25">
      <c r="A86" s="42"/>
      <c r="B86" s="43" t="s">
        <v>175</v>
      </c>
      <c r="C86" s="44"/>
      <c r="D86" s="44"/>
      <c r="E86" s="45" t="s">
        <v>174</v>
      </c>
      <c r="F86" s="46">
        <f>SUBTOTAL(109,F4:F84)</f>
        <v>0</v>
      </c>
      <c r="ZY86" t="s">
        <v>170</v>
      </c>
    </row>
    <row r="87" spans="1:701" x14ac:dyDescent="0.25">
      <c r="A87" s="47">
        <v>20</v>
      </c>
      <c r="B87" s="48" t="str">
        <f>CONCATENATE("Montant TVA (",A87,"%)")</f>
        <v>Montant TVA (20%)</v>
      </c>
      <c r="C87" s="44"/>
      <c r="D87" s="44"/>
      <c r="E87" s="45" t="s">
        <v>174</v>
      </c>
      <c r="F87" s="46">
        <f>(F86*A87)/100</f>
        <v>0</v>
      </c>
      <c r="ZY87" t="s">
        <v>171</v>
      </c>
    </row>
    <row r="88" spans="1:701" x14ac:dyDescent="0.25">
      <c r="A88" s="42"/>
      <c r="B88" s="48" t="s">
        <v>172</v>
      </c>
      <c r="C88" s="44"/>
      <c r="D88" s="44"/>
      <c r="E88" s="45" t="s">
        <v>174</v>
      </c>
      <c r="F88" s="46">
        <f>F86+F87</f>
        <v>0</v>
      </c>
      <c r="ZY88" t="s">
        <v>173</v>
      </c>
    </row>
    <row r="89" spans="1:701" ht="15.75" thickBot="1" x14ac:dyDescent="0.3">
      <c r="A89" s="49"/>
      <c r="B89" s="50"/>
      <c r="C89" s="50"/>
      <c r="D89" s="50"/>
      <c r="E89" s="50"/>
      <c r="F89" s="51"/>
    </row>
    <row r="90" spans="1:701" x14ac:dyDescent="0.25">
      <c r="F90" s="31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2" manualBreakCount="2">
    <brk id="26" max="5" man="1"/>
    <brk id="52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9F144D2D84704FB7683F3D72B5E05B" ma:contentTypeVersion="13" ma:contentTypeDescription="Crée un document." ma:contentTypeScope="" ma:versionID="27957fa44e1989fb866792815f3120ba">
  <xsd:schema xmlns:xsd="http://www.w3.org/2001/XMLSchema" xmlns:xs="http://www.w3.org/2001/XMLSchema" xmlns:p="http://schemas.microsoft.com/office/2006/metadata/properties" xmlns:ns2="b69e3c44-2c5e-40a4-9862-c088c70eea85" xmlns:ns3="0fae7a05-65d4-4765-b59e-ba141931fc12" targetNamespace="http://schemas.microsoft.com/office/2006/metadata/properties" ma:root="true" ma:fieldsID="6810a395d4544ceecb1632d710f000df" ns2:_="" ns3:_="">
    <xsd:import namespace="b69e3c44-2c5e-40a4-9862-c088c70eea85"/>
    <xsd:import namespace="0fae7a05-65d4-4765-b59e-ba141931fc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9e3c44-2c5e-40a4-9862-c088c70ee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677f692-d994-4acc-8837-afe4794f69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e7a05-65d4-4765-b59e-ba141931fc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8a4fcad-c3dc-4548-9383-4adc1ff65fe2}" ma:internalName="TaxCatchAll" ma:showField="CatchAllData" ma:web="0fae7a05-65d4-4765-b59e-ba141931f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B2E16C-40D2-4C88-9A07-C467811E21B8}"/>
</file>

<file path=customXml/itemProps2.xml><?xml version="1.0" encoding="utf-8"?>
<ds:datastoreItem xmlns:ds="http://schemas.openxmlformats.org/officeDocument/2006/customXml" ds:itemID="{75451631-3B91-4EB8-8375-9CC6C9CDC3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N°09 Page de garde</vt:lpstr>
      <vt:lpstr>Lot N°09 CLOISONNEMENTS - PLAF</vt:lpstr>
      <vt:lpstr>'Lot N°09 CLOISONNEMENTS - PLAF'!Impression_des_titres</vt:lpstr>
      <vt:lpstr>'Lot N°09 CLOISONNEMENTS - PLAF'!Zone_d_impression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2024-07-09T07:18:19Z</dcterms:created>
  <dcterms:modified xsi:type="dcterms:W3CDTF">2024-07-09T10:01:24Z</dcterms:modified>
</cp:coreProperties>
</file>