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TUDES\CHRISTOPHE\1 - ETUDES CHRISTOPHE\988-2023 - CONSTRUCTION DE 8 LOGEMENTS - LA GENETOUZE\6 - DCE\Economiste\Dossier info\DPGF\"/>
    </mc:Choice>
  </mc:AlternateContent>
  <xr:revisionPtr revIDLastSave="0" documentId="13_ncr:1_{53BE336E-1B41-4392-8C24-CD5207AB99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N°03 Page de garde" sheetId="1" r:id="rId1"/>
    <sheet name="Lot N°03 ENDUITS EXTERIEURS" sheetId="2" r:id="rId2"/>
  </sheets>
  <definedNames>
    <definedName name="_xlnm.Print_Titles" localSheetId="1">'Lot N°03 ENDUITS EXTERIEURS'!$1:$2</definedName>
    <definedName name="_xlnm.Print_Area" localSheetId="1">'Lot N°03 ENDUITS EXTERIEURS'!$A$1:$F$46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10" i="2" s="1"/>
  <c r="F16" i="2"/>
  <c r="F18" i="2"/>
  <c r="F20" i="2"/>
  <c r="F24" i="2"/>
  <c r="F28" i="2"/>
  <c r="F35" i="2"/>
  <c r="F37" i="2"/>
  <c r="B44" i="2"/>
  <c r="F30" i="2" l="1"/>
  <c r="F43" i="2" s="1"/>
  <c r="F44" i="2" s="1"/>
  <c r="F45" i="2" s="1"/>
  <c r="F39" i="2"/>
</calcChain>
</file>

<file path=xl/sharedStrings.xml><?xml version="1.0" encoding="utf-8"?>
<sst xmlns="http://schemas.openxmlformats.org/spreadsheetml/2006/main" count="87" uniqueCount="85">
  <si>
    <t>LIBELLE</t>
  </si>
  <si>
    <t>U</t>
  </si>
  <si>
    <t>Quantité</t>
  </si>
  <si>
    <t>P.U.</t>
  </si>
  <si>
    <t>Montant</t>
  </si>
  <si>
    <t>ENDUITS EXTERIEURS</t>
  </si>
  <si>
    <t>CH2</t>
  </si>
  <si>
    <t>2</t>
  </si>
  <si>
    <t>TERRAINS OU LIEUX</t>
  </si>
  <si>
    <t>CH3</t>
  </si>
  <si>
    <t>2.1</t>
  </si>
  <si>
    <t>INSTALLATION DE CHANTIER</t>
  </si>
  <si>
    <t>CH4</t>
  </si>
  <si>
    <t xml:space="preserve">2.1 1 </t>
  </si>
  <si>
    <t>Mise en place de protections aux chutes pendant l’exécution des travaux ( garde-corps, filets, crochets de sécurité, échafaudage etc. ... ) suivant réglementation du code du travail.</t>
  </si>
  <si>
    <t>Ens</t>
  </si>
  <si>
    <t>ART</t>
  </si>
  <si>
    <t>004-J801</t>
  </si>
  <si>
    <t>Total INSTALLATION DE CHANTIER</t>
  </si>
  <si>
    <t>STOT</t>
  </si>
  <si>
    <t>3</t>
  </si>
  <si>
    <t>PAROIS</t>
  </si>
  <si>
    <t>CH3</t>
  </si>
  <si>
    <t>3.1</t>
  </si>
  <si>
    <t>TRAITEMENT DES PAREMENTS VERTICAUX</t>
  </si>
  <si>
    <t>CH4</t>
  </si>
  <si>
    <t>3.1.1</t>
  </si>
  <si>
    <t>Revêtements enduits</t>
  </si>
  <si>
    <t>CH5</t>
  </si>
  <si>
    <t xml:space="preserve">3.1.1 1 </t>
  </si>
  <si>
    <t>Enduit monocouche projetés d’imperméabilisation et de décoration des façades à base de liants hydrauliques
L’enduit devra être conforme à l’application sur maçonnerie de parpaings 
Aspect de finition :  grattée fin
Pour support classé : Rt2 et Rt3 (NF DTU 26.1)
Marquage CE  selon norme EN 998-1</t>
  </si>
  <si>
    <t>ART</t>
  </si>
  <si>
    <t>016-A027</t>
  </si>
  <si>
    <t xml:space="preserve">3.1.1 2 </t>
  </si>
  <si>
    <t>En surface courante</t>
  </si>
  <si>
    <t>m²</t>
  </si>
  <si>
    <t>ART</t>
  </si>
  <si>
    <t>007-A317</t>
  </si>
  <si>
    <t xml:space="preserve">3.1.1 3 </t>
  </si>
  <si>
    <t>Faibles largeurs</t>
  </si>
  <si>
    <t>ml</t>
  </si>
  <si>
    <t>ART</t>
  </si>
  <si>
    <t>007-A318</t>
  </si>
  <si>
    <t>3.1.2</t>
  </si>
  <si>
    <t>Accessoires de finition</t>
  </si>
  <si>
    <t>CH5</t>
  </si>
  <si>
    <t xml:space="preserve">3.1.2 1 </t>
  </si>
  <si>
    <t>Mise en place d'une baguette d'arrêt de l'enduit en pied de façade afin d'avoir une jonction propre entre l'enduit et le système d'étanchéité
Type et marque à proposer par l’entreprise</t>
  </si>
  <si>
    <t>ml</t>
  </si>
  <si>
    <t>ART</t>
  </si>
  <si>
    <t>012-A349</t>
  </si>
  <si>
    <t>3.1.3</t>
  </si>
  <si>
    <t>Eléments de liaison et de calfeutrement</t>
  </si>
  <si>
    <t>CH5</t>
  </si>
  <si>
    <t xml:space="preserve">3.1.3 1 </t>
  </si>
  <si>
    <t xml:space="preserve">Profilés de finition joints structurels (couvre-joints)
Modèle d'angle ou plat suivant les cas
Fourniture et mise en oeuvre de profilés de finition des joints de construction en façades maçonnées, par couvre-joints rigides en aluminium thermolaqué. </t>
  </si>
  <si>
    <t>ml</t>
  </si>
  <si>
    <t>ART</t>
  </si>
  <si>
    <t>009-E768</t>
  </si>
  <si>
    <t>Total TRAITEMENT DES PAREMENTS VERTICAUX</t>
  </si>
  <si>
    <t>STOT</t>
  </si>
  <si>
    <t>4</t>
  </si>
  <si>
    <t>GESTION DES DECHETS</t>
  </si>
  <si>
    <t>CH3</t>
  </si>
  <si>
    <t>4.1</t>
  </si>
  <si>
    <t>Décret n° 2020-1817 du 29 décembre 2020 ( Loi Anti-gaspillage économie circulaire AGEC )</t>
  </si>
  <si>
    <t>CH4</t>
  </si>
  <si>
    <t xml:space="preserve">4.1 1 </t>
  </si>
  <si>
    <t>Estimation de la quantité totale de déchets qui seront générés par l’entreprise de travaux durant le chantier
Préciser le volume de déchets envisagés ( estimation ) .</t>
  </si>
  <si>
    <t>kg</t>
  </si>
  <si>
    <t>ART</t>
  </si>
  <si>
    <t>004-J353</t>
  </si>
  <si>
    <t xml:space="preserve">4.1 2 </t>
  </si>
  <si>
    <t>Une estimation des coûts associés aux modalités de gestion et d’enlèvement de ces déchets.</t>
  </si>
  <si>
    <t>FOR</t>
  </si>
  <si>
    <t>ART</t>
  </si>
  <si>
    <t>004-J354</t>
  </si>
  <si>
    <t>Total Décret n° 2020-1817 du 29 décembre 2020 ( Loi Anti-gaspillage économie circulaire AGEC )</t>
  </si>
  <si>
    <t>STOT</t>
  </si>
  <si>
    <t>Montant HT du Lot N°03 ENDUITS EXTERIEURS</t>
  </si>
  <si>
    <t>TOTHT</t>
  </si>
  <si>
    <t>TVA</t>
  </si>
  <si>
    <t>Montant TTC</t>
  </si>
  <si>
    <t>TOTTTC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</si>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</sst>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.##0;"/>
    <numFmt numFmtId="166" formatCode="#,##0.000;\-#,##0.00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A3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b/>
      <sz val="10"/>
      <color rgb="FF0000CC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0000CC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1">
    <xf numFmtId="0" fontId="0" fillId="0" borderId="0" xfId="0"/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2" borderId="5" xfId="1" applyFill="1" applyBorder="1">
      <alignment horizontal="left" vertical="top" wrapText="1"/>
    </xf>
    <xf numFmtId="0" fontId="3" fillId="0" borderId="8" xfId="6" applyBorder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8" xfId="10" applyBorder="1">
      <alignment horizontal="left" vertical="top" wrapText="1"/>
    </xf>
    <xf numFmtId="0" fontId="5" fillId="0" borderId="8" xfId="14" applyBorder="1">
      <alignment horizontal="left" vertical="top" wrapText="1"/>
    </xf>
    <xf numFmtId="0" fontId="1" fillId="0" borderId="5" xfId="1" applyBorder="1">
      <alignment horizontal="left" vertical="top" wrapText="1"/>
    </xf>
    <xf numFmtId="0" fontId="9" fillId="0" borderId="8" xfId="26" applyBorder="1">
      <alignment horizontal="left" vertical="top" wrapText="1"/>
    </xf>
    <xf numFmtId="0" fontId="0" fillId="0" borderId="4" xfId="0" applyBorder="1" applyAlignment="1" applyProtection="1">
      <alignment horizontal="center" vertical="top"/>
      <protection locked="0"/>
    </xf>
    <xf numFmtId="165" fontId="0" fillId="0" borderId="4" xfId="0" applyNumberFormat="1" applyBorder="1" applyAlignment="1" applyProtection="1">
      <alignment horizontal="right" vertical="top" wrapText="1"/>
      <protection locked="0"/>
    </xf>
    <xf numFmtId="164" fontId="0" fillId="0" borderId="4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19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0" fillId="0" borderId="5" xfId="17" applyFont="1" applyBorder="1">
      <alignment horizontal="left" vertical="top" wrapText="1" indent="3"/>
    </xf>
    <xf numFmtId="0" fontId="6" fillId="0" borderId="8" xfId="17" applyBorder="1">
      <alignment horizontal="left" vertical="top" wrapText="1" indent="3"/>
    </xf>
    <xf numFmtId="164" fontId="0" fillId="0" borderId="6" xfId="0" applyNumberFormat="1" applyBorder="1" applyAlignment="1">
      <alignment horizontal="right" vertical="top" wrapText="1"/>
    </xf>
    <xf numFmtId="0" fontId="0" fillId="0" borderId="7" xfId="0" applyBorder="1" applyAlignment="1">
      <alignment horizontal="left" vertical="top" wrapText="1"/>
    </xf>
    <xf numFmtId="0" fontId="5" fillId="0" borderId="8" xfId="18" applyBorder="1">
      <alignment horizontal="left" vertical="top" wrapText="1"/>
    </xf>
    <xf numFmtId="166" fontId="0" fillId="0" borderId="4" xfId="0" applyNumberFormat="1" applyBorder="1" applyAlignment="1" applyProtection="1">
      <alignment horizontal="right" vertical="top" wrapText="1"/>
      <protection locked="0"/>
    </xf>
    <xf numFmtId="164" fontId="18" fillId="0" borderId="0" xfId="0" applyNumberFormat="1" applyFont="1" applyAlignment="1">
      <alignment horizontal="right" vertical="top" wrapText="1"/>
    </xf>
    <xf numFmtId="0" fontId="1" fillId="2" borderId="7" xfId="1" applyFill="1" applyBorder="1">
      <alignment horizontal="left" vertical="top" wrapText="1"/>
    </xf>
    <xf numFmtId="0" fontId="1" fillId="0" borderId="7" xfId="1" applyBorder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/>
    <xf numFmtId="0" fontId="18" fillId="0" borderId="0" xfId="0" applyFont="1" applyBorder="1" applyAlignment="1">
      <alignment horizontal="left" vertical="top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164" fontId="18" fillId="0" borderId="21" xfId="0" applyNumberFormat="1" applyFont="1" applyBorder="1" applyAlignment="1">
      <alignment horizontal="right" vertical="top" wrapText="1"/>
    </xf>
    <xf numFmtId="165" fontId="21" fillId="2" borderId="20" xfId="0" applyNumberFormat="1" applyFont="1" applyFill="1" applyBorder="1" applyAlignment="1">
      <alignment horizontal="left" vertical="top" wrapText="1"/>
    </xf>
    <xf numFmtId="0" fontId="0" fillId="0" borderId="22" xfId="0" applyBorder="1"/>
    <xf numFmtId="0" fontId="0" fillId="0" borderId="23" xfId="0" applyBorder="1"/>
    <xf numFmtId="164" fontId="18" fillId="0" borderId="24" xfId="0" applyNumberFormat="1" applyFont="1" applyBorder="1" applyAlignment="1">
      <alignment horizontal="righ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81000</xdr:rowOff>
    </xdr:from>
    <xdr:to>
      <xdr:col>0</xdr:col>
      <xdr:colOff>6660000</xdr:colOff>
      <xdr:row>3</xdr:row>
      <xdr:rowOff>92700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200" y="81000"/>
          <a:ext cx="6674400" cy="583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MS Shell Dlg"/>
            </a:rPr>
            <a:t>Commune de LA GENETOUZE</a:t>
          </a: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2</xdr:row>
      <xdr:rowOff>169800</xdr:rowOff>
    </xdr:from>
    <xdr:to>
      <xdr:col>0</xdr:col>
      <xdr:colOff>6660000</xdr:colOff>
      <xdr:row>7</xdr:row>
      <xdr:rowOff>108300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200" y="550800"/>
          <a:ext cx="6674400" cy="8910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Arial"/>
            </a:rPr>
            <a:t>Maitre d'Ouvrage 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Arial"/>
            </a:rPr>
            <a:t>VENDEE HABITAT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28, rue Benjamin Franklin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85000 LA ROCHE SUR YON</a:t>
          </a:r>
        </a:p>
        <a:p>
          <a:pPr algn="ctr"/>
          <a:endParaRPr sz="1200">
            <a:solidFill>
              <a:srgbClr val="000000"/>
            </a:solidFill>
            <a:latin typeface="Arial"/>
          </a:endParaRP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61200</xdr:rowOff>
    </xdr:from>
    <xdr:to>
      <xdr:col>0</xdr:col>
      <xdr:colOff>6588000</xdr:colOff>
      <xdr:row>31</xdr:row>
      <xdr:rowOff>153300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3400" y="4633200"/>
          <a:ext cx="6480000" cy="142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64800" bIns="0" rtlCol="0" anchor="ctr"/>
        <a:lstStyle/>
        <a:p>
          <a:pPr algn="ctr"/>
          <a:endParaRPr sz="1200" b="1">
            <a:solidFill>
              <a:srgbClr val="FF0000"/>
            </a:solidFill>
            <a:latin typeface=""/>
          </a:endParaRP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DECOMPOSITION DU PRIX GLOBAL ET FORFAITAIRE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DU LOT N°03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ENDUITS EXTERIEURS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1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1116000</xdr:colOff>
      <xdr:row>33</xdr:row>
      <xdr:rowOff>177300</xdr:rowOff>
    </xdr:from>
    <xdr:to>
      <xdr:col>0</xdr:col>
      <xdr:colOff>3852000</xdr:colOff>
      <xdr:row>39</xdr:row>
      <xdr:rowOff>87300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34000" y="6463800"/>
          <a:ext cx="2721600" cy="105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DURAND ARCHITECTES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Architecte DPLG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Place François Mitterrand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44 83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contact@durand-architectes.fr</a:t>
          </a:r>
        </a:p>
      </xdr:txBody>
    </xdr:sp>
    <xdr:clientData/>
  </xdr:twoCellAnchor>
  <xdr:twoCellAnchor editAs="absolute">
    <xdr:from>
      <xdr:col>0</xdr:col>
      <xdr:colOff>0</xdr:colOff>
      <xdr:row>7</xdr:row>
      <xdr:rowOff>43500</xdr:rowOff>
    </xdr:from>
    <xdr:to>
      <xdr:col>0</xdr:col>
      <xdr:colOff>6660000</xdr:colOff>
      <xdr:row>14</xdr:row>
      <xdr:rowOff>38400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6200" y="1377000"/>
          <a:ext cx="6674400" cy="1328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CONSTRUCTION DE 8 LOGEMENST INTERMEDIAIRES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Les Tardivières 4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85190 LA GENETOUZE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3816000</xdr:colOff>
      <xdr:row>33</xdr:row>
      <xdr:rowOff>161100</xdr:rowOff>
    </xdr:from>
    <xdr:to>
      <xdr:col>0</xdr:col>
      <xdr:colOff>6516000</xdr:colOff>
      <xdr:row>39</xdr:row>
      <xdr:rowOff>119700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823200" y="6447600"/>
          <a:ext cx="27216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Cabinet BARRE SARL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Economiste de la Construction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72,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37 71 24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barre@barre-economiste.fr</a:t>
          </a:r>
        </a:p>
      </xdr:txBody>
    </xdr:sp>
    <xdr:clientData/>
  </xdr:twoCellAnchor>
  <xdr:twoCellAnchor editAs="absolute">
    <xdr:from>
      <xdr:col>0</xdr:col>
      <xdr:colOff>1116000</xdr:colOff>
      <xdr:row>39</xdr:row>
      <xdr:rowOff>38700</xdr:rowOff>
    </xdr:from>
    <xdr:to>
      <xdr:col>0</xdr:col>
      <xdr:colOff>3816000</xdr:colOff>
      <xdr:row>44</xdr:row>
      <xdr:rowOff>155400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117800" y="7468200"/>
          <a:ext cx="2721600" cy="10692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IDES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Structures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22E, Impasse Jeanne Dieulafoy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62 15 02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ides@ides.fr</a:t>
          </a:r>
        </a:p>
      </xdr:txBody>
    </xdr:sp>
    <xdr:clientData/>
  </xdr:twoCellAnchor>
  <xdr:twoCellAnchor editAs="absolute">
    <xdr:from>
      <xdr:col>0</xdr:col>
      <xdr:colOff>3816000</xdr:colOff>
      <xdr:row>39</xdr:row>
      <xdr:rowOff>38700</xdr:rowOff>
    </xdr:from>
    <xdr:to>
      <xdr:col>0</xdr:col>
      <xdr:colOff>6516000</xdr:colOff>
      <xdr:row>44</xdr:row>
      <xdr:rowOff>85725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816000" y="7468200"/>
          <a:ext cx="2700000" cy="999525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FIB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Fluides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66,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10 10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fib@fib-dcb.com</a:t>
          </a:r>
        </a:p>
      </xdr:txBody>
    </xdr:sp>
    <xdr:clientData/>
  </xdr:twoCellAnchor>
  <xdr:twoCellAnchor editAs="absolute">
    <xdr:from>
      <xdr:col>0</xdr:col>
      <xdr:colOff>0</xdr:colOff>
      <xdr:row>31</xdr:row>
      <xdr:rowOff>169500</xdr:rowOff>
    </xdr:from>
    <xdr:to>
      <xdr:col>0</xdr:col>
      <xdr:colOff>6660000</xdr:colOff>
      <xdr:row>33</xdr:row>
      <xdr:rowOff>47700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6200" y="6075000"/>
          <a:ext cx="6674400" cy="259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juillet 2024</a:t>
          </a:r>
        </a:p>
      </xdr:txBody>
    </xdr:sp>
    <xdr:clientData/>
  </xdr:twoCellAnchor>
  <xdr:twoCellAnchor editAs="absolute">
    <xdr:from>
      <xdr:col>0</xdr:col>
      <xdr:colOff>1404000</xdr:colOff>
      <xdr:row>14</xdr:row>
      <xdr:rowOff>103200</xdr:rowOff>
    </xdr:from>
    <xdr:to>
      <xdr:col>0</xdr:col>
      <xdr:colOff>5256000</xdr:colOff>
      <xdr:row>25</xdr:row>
      <xdr:rowOff>16500</xdr:rowOff>
    </xdr:to>
    <xdr:pic>
      <xdr:nvPic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600" y="2770200"/>
          <a:ext cx="107" cy="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108001</xdr:colOff>
      <xdr:row>0</xdr:row>
      <xdr:rowOff>32087</xdr:rowOff>
    </xdr:from>
    <xdr:to>
      <xdr:col>5</xdr:col>
      <xdr:colOff>800101</xdr:colOff>
      <xdr:row>0</xdr:row>
      <xdr:rowOff>914478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001" y="32087"/>
          <a:ext cx="6197550" cy="882391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LA GENETOUZE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CONSTRUCTION DE 8 LOGEMENST INTERMEDIAIRES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85190  LA GENETOUZE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N°03 ENDUITS EXTERIEURS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0B077-848C-4BBA-A791-CF8B495933A0}">
  <sheetPr>
    <pageSetUpPr fitToPage="1"/>
  </sheetPr>
  <dimension ref="A1"/>
  <sheetViews>
    <sheetView showGridLines="0" tabSelected="1" view="pageBreakPreview" zoomScaleNormal="100" zoomScaleSheetLayoutView="100" workbookViewId="0">
      <selection activeCell="A55" sqref="A55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61920-61EC-44E9-A370-15B3C65CCEDB}">
  <sheetPr>
    <pageSetUpPr fitToPage="1"/>
  </sheetPr>
  <dimension ref="A1:ZZ47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34"/>
      <c r="B1" s="35"/>
      <c r="C1" s="35"/>
      <c r="D1" s="35"/>
      <c r="E1" s="35"/>
      <c r="F1" s="36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/>
      <c r="B4" s="10" t="s">
        <v>5</v>
      </c>
      <c r="C4" s="11"/>
      <c r="D4" s="11"/>
      <c r="E4" s="11"/>
      <c r="F4" s="12"/>
      <c r="ZY4" t="s">
        <v>6</v>
      </c>
      <c r="ZZ4" s="13"/>
    </row>
    <row r="5" spans="1:702" x14ac:dyDescent="0.25">
      <c r="A5" s="9" t="s">
        <v>7</v>
      </c>
      <c r="B5" s="14" t="s">
        <v>8</v>
      </c>
      <c r="C5" s="11"/>
      <c r="D5" s="11"/>
      <c r="E5" s="11"/>
      <c r="F5" s="12"/>
      <c r="ZY5" t="s">
        <v>9</v>
      </c>
      <c r="ZZ5" s="13"/>
    </row>
    <row r="6" spans="1:702" x14ac:dyDescent="0.25">
      <c r="A6" s="9" t="s">
        <v>10</v>
      </c>
      <c r="B6" s="15" t="s">
        <v>11</v>
      </c>
      <c r="C6" s="11"/>
      <c r="D6" s="11"/>
      <c r="E6" s="11"/>
      <c r="F6" s="12"/>
      <c r="ZY6" t="s">
        <v>12</v>
      </c>
      <c r="ZZ6" s="13"/>
    </row>
    <row r="7" spans="1:702" x14ac:dyDescent="0.25">
      <c r="A7" s="32"/>
      <c r="B7" s="15"/>
      <c r="C7" s="11"/>
      <c r="D7" s="11"/>
      <c r="E7" s="11"/>
      <c r="F7" s="12"/>
      <c r="ZZ7" s="13"/>
    </row>
    <row r="8" spans="1:702" ht="48" x14ac:dyDescent="0.25">
      <c r="A8" s="16" t="s">
        <v>13</v>
      </c>
      <c r="B8" s="17" t="s">
        <v>14</v>
      </c>
      <c r="C8" s="18" t="s">
        <v>15</v>
      </c>
      <c r="D8" s="19">
        <v>1</v>
      </c>
      <c r="E8" s="20"/>
      <c r="F8" s="21">
        <f>ROUND(D8*E8,2)</f>
        <v>0</v>
      </c>
      <c r="ZY8" t="s">
        <v>16</v>
      </c>
      <c r="ZZ8" s="13" t="s">
        <v>17</v>
      </c>
    </row>
    <row r="9" spans="1:702" x14ac:dyDescent="0.25">
      <c r="A9" s="22"/>
      <c r="B9" s="23"/>
      <c r="C9" s="11"/>
      <c r="D9" s="11"/>
      <c r="E9" s="11"/>
      <c r="F9" s="24"/>
    </row>
    <row r="10" spans="1:702" x14ac:dyDescent="0.25">
      <c r="A10" s="25"/>
      <c r="B10" s="26" t="s">
        <v>18</v>
      </c>
      <c r="C10" s="11"/>
      <c r="D10" s="11"/>
      <c r="E10" s="11"/>
      <c r="F10" s="27">
        <f>SUBTOTAL(109,F8:F9)</f>
        <v>0</v>
      </c>
      <c r="G10" s="28"/>
      <c r="ZY10" t="s">
        <v>19</v>
      </c>
    </row>
    <row r="11" spans="1:702" x14ac:dyDescent="0.25">
      <c r="A11" s="22"/>
      <c r="B11" s="23"/>
      <c r="C11" s="11"/>
      <c r="D11" s="11"/>
      <c r="E11" s="11"/>
      <c r="F11" s="8"/>
    </row>
    <row r="12" spans="1:702" x14ac:dyDescent="0.25">
      <c r="A12" s="9" t="s">
        <v>20</v>
      </c>
      <c r="B12" s="14" t="s">
        <v>21</v>
      </c>
      <c r="C12" s="11"/>
      <c r="D12" s="11"/>
      <c r="E12" s="11"/>
      <c r="F12" s="12"/>
      <c r="ZY12" t="s">
        <v>22</v>
      </c>
      <c r="ZZ12" s="13"/>
    </row>
    <row r="13" spans="1:702" x14ac:dyDescent="0.25">
      <c r="A13" s="9" t="s">
        <v>23</v>
      </c>
      <c r="B13" s="15" t="s">
        <v>24</v>
      </c>
      <c r="C13" s="11"/>
      <c r="D13" s="11"/>
      <c r="E13" s="11"/>
      <c r="F13" s="12"/>
      <c r="ZY13" t="s">
        <v>25</v>
      </c>
      <c r="ZZ13" s="13"/>
    </row>
    <row r="14" spans="1:702" x14ac:dyDescent="0.25">
      <c r="A14" s="9" t="s">
        <v>26</v>
      </c>
      <c r="B14" s="29" t="s">
        <v>27</v>
      </c>
      <c r="C14" s="11"/>
      <c r="D14" s="11"/>
      <c r="E14" s="11"/>
      <c r="F14" s="12"/>
      <c r="ZY14" t="s">
        <v>28</v>
      </c>
      <c r="ZZ14" s="13"/>
    </row>
    <row r="15" spans="1:702" x14ac:dyDescent="0.25">
      <c r="A15" s="32"/>
      <c r="B15" s="29"/>
      <c r="C15" s="11"/>
      <c r="D15" s="11"/>
      <c r="E15" s="11"/>
      <c r="F15" s="12"/>
      <c r="ZZ15" s="13"/>
    </row>
    <row r="16" spans="1:702" ht="84" x14ac:dyDescent="0.25">
      <c r="A16" s="16" t="s">
        <v>29</v>
      </c>
      <c r="B16" s="17" t="s">
        <v>30</v>
      </c>
      <c r="C16" s="18"/>
      <c r="D16" s="19"/>
      <c r="E16" s="20"/>
      <c r="F16" s="21">
        <f>ROUND(D16*E16,2)</f>
        <v>0</v>
      </c>
      <c r="ZY16" t="s">
        <v>31</v>
      </c>
      <c r="ZZ16" s="13" t="s">
        <v>32</v>
      </c>
    </row>
    <row r="17" spans="1:702" x14ac:dyDescent="0.25">
      <c r="A17" s="33"/>
      <c r="B17" s="17"/>
      <c r="C17" s="18"/>
      <c r="D17" s="19"/>
      <c r="E17" s="20"/>
      <c r="F17" s="21"/>
      <c r="ZZ17" s="13"/>
    </row>
    <row r="18" spans="1:702" x14ac:dyDescent="0.25">
      <c r="A18" s="16" t="s">
        <v>33</v>
      </c>
      <c r="B18" s="17" t="s">
        <v>34</v>
      </c>
      <c r="C18" s="18" t="s">
        <v>35</v>
      </c>
      <c r="D18" s="20">
        <v>726.13</v>
      </c>
      <c r="E18" s="20"/>
      <c r="F18" s="21">
        <f>ROUND(D18*E18,2)</f>
        <v>0</v>
      </c>
      <c r="ZY18" t="s">
        <v>36</v>
      </c>
      <c r="ZZ18" s="13" t="s">
        <v>37</v>
      </c>
    </row>
    <row r="19" spans="1:702" x14ac:dyDescent="0.25">
      <c r="A19" s="33"/>
      <c r="B19" s="17"/>
      <c r="C19" s="18"/>
      <c r="D19" s="20"/>
      <c r="E19" s="20"/>
      <c r="F19" s="21"/>
      <c r="ZZ19" s="13"/>
    </row>
    <row r="20" spans="1:702" x14ac:dyDescent="0.25">
      <c r="A20" s="16" t="s">
        <v>38</v>
      </c>
      <c r="B20" s="17" t="s">
        <v>39</v>
      </c>
      <c r="C20" s="18" t="s">
        <v>40</v>
      </c>
      <c r="D20" s="20">
        <v>292</v>
      </c>
      <c r="E20" s="20"/>
      <c r="F20" s="21">
        <f>ROUND(D20*E20,2)</f>
        <v>0</v>
      </c>
      <c r="ZY20" t="s">
        <v>41</v>
      </c>
      <c r="ZZ20" s="13" t="s">
        <v>42</v>
      </c>
    </row>
    <row r="21" spans="1:702" x14ac:dyDescent="0.25">
      <c r="A21" s="33"/>
      <c r="B21" s="17"/>
      <c r="C21" s="18"/>
      <c r="D21" s="20"/>
      <c r="E21" s="20"/>
      <c r="F21" s="21"/>
      <c r="ZZ21" s="13"/>
    </row>
    <row r="22" spans="1:702" x14ac:dyDescent="0.25">
      <c r="A22" s="9" t="s">
        <v>43</v>
      </c>
      <c r="B22" s="29" t="s">
        <v>44</v>
      </c>
      <c r="C22" s="11"/>
      <c r="D22" s="11"/>
      <c r="E22" s="11"/>
      <c r="F22" s="12"/>
      <c r="ZY22" t="s">
        <v>45</v>
      </c>
      <c r="ZZ22" s="13"/>
    </row>
    <row r="23" spans="1:702" x14ac:dyDescent="0.25">
      <c r="A23" s="32"/>
      <c r="B23" s="29"/>
      <c r="C23" s="11"/>
      <c r="D23" s="11"/>
      <c r="E23" s="11"/>
      <c r="F23" s="12"/>
      <c r="ZZ23" s="13"/>
    </row>
    <row r="24" spans="1:702" ht="48" x14ac:dyDescent="0.25">
      <c r="A24" s="16" t="s">
        <v>46</v>
      </c>
      <c r="B24" s="17" t="s">
        <v>47</v>
      </c>
      <c r="C24" s="18" t="s">
        <v>48</v>
      </c>
      <c r="D24" s="20">
        <v>110.4</v>
      </c>
      <c r="E24" s="20"/>
      <c r="F24" s="21">
        <f>ROUND(D24*E24,2)</f>
        <v>0</v>
      </c>
      <c r="ZY24" t="s">
        <v>49</v>
      </c>
      <c r="ZZ24" s="13" t="s">
        <v>50</v>
      </c>
    </row>
    <row r="25" spans="1:702" x14ac:dyDescent="0.25">
      <c r="A25" s="33"/>
      <c r="B25" s="17"/>
      <c r="C25" s="18"/>
      <c r="D25" s="20"/>
      <c r="E25" s="20"/>
      <c r="F25" s="21"/>
      <c r="ZZ25" s="13"/>
    </row>
    <row r="26" spans="1:702" x14ac:dyDescent="0.25">
      <c r="A26" s="9" t="s">
        <v>51</v>
      </c>
      <c r="B26" s="29" t="s">
        <v>52</v>
      </c>
      <c r="C26" s="11"/>
      <c r="D26" s="11"/>
      <c r="E26" s="11"/>
      <c r="F26" s="12"/>
      <c r="ZY26" t="s">
        <v>53</v>
      </c>
      <c r="ZZ26" s="13"/>
    </row>
    <row r="27" spans="1:702" x14ac:dyDescent="0.25">
      <c r="A27" s="32"/>
      <c r="B27" s="29"/>
      <c r="C27" s="11"/>
      <c r="D27" s="11"/>
      <c r="E27" s="11"/>
      <c r="F27" s="12"/>
      <c r="ZZ27" s="13"/>
    </row>
    <row r="28" spans="1:702" ht="60" x14ac:dyDescent="0.25">
      <c r="A28" s="16" t="s">
        <v>54</v>
      </c>
      <c r="B28" s="17" t="s">
        <v>55</v>
      </c>
      <c r="C28" s="18" t="s">
        <v>56</v>
      </c>
      <c r="D28" s="20">
        <v>26</v>
      </c>
      <c r="E28" s="20"/>
      <c r="F28" s="21">
        <f>ROUND(D28*E28,2)</f>
        <v>0</v>
      </c>
      <c r="ZY28" t="s">
        <v>57</v>
      </c>
      <c r="ZZ28" s="13" t="s">
        <v>58</v>
      </c>
    </row>
    <row r="29" spans="1:702" x14ac:dyDescent="0.25">
      <c r="A29" s="22"/>
      <c r="B29" s="23"/>
      <c r="C29" s="11"/>
      <c r="D29" s="11"/>
      <c r="E29" s="11"/>
      <c r="F29" s="24"/>
    </row>
    <row r="30" spans="1:702" ht="25.5" x14ac:dyDescent="0.25">
      <c r="A30" s="25"/>
      <c r="B30" s="26" t="s">
        <v>59</v>
      </c>
      <c r="C30" s="11"/>
      <c r="D30" s="11"/>
      <c r="E30" s="11"/>
      <c r="F30" s="27">
        <f>SUBTOTAL(109,F14:F29)</f>
        <v>0</v>
      </c>
      <c r="G30" s="28"/>
      <c r="ZY30" t="s">
        <v>60</v>
      </c>
    </row>
    <row r="31" spans="1:702" x14ac:dyDescent="0.25">
      <c r="A31" s="22"/>
      <c r="B31" s="23"/>
      <c r="C31" s="11"/>
      <c r="D31" s="11"/>
      <c r="E31" s="11"/>
      <c r="F31" s="8"/>
    </row>
    <row r="32" spans="1:702" x14ac:dyDescent="0.25">
      <c r="A32" s="9" t="s">
        <v>61</v>
      </c>
      <c r="B32" s="14" t="s">
        <v>62</v>
      </c>
      <c r="C32" s="11"/>
      <c r="D32" s="11"/>
      <c r="E32" s="11"/>
      <c r="F32" s="12"/>
      <c r="ZY32" t="s">
        <v>63</v>
      </c>
      <c r="ZZ32" s="13"/>
    </row>
    <row r="33" spans="1:702" ht="25.5" x14ac:dyDescent="0.25">
      <c r="A33" s="9" t="s">
        <v>64</v>
      </c>
      <c r="B33" s="15" t="s">
        <v>65</v>
      </c>
      <c r="C33" s="11"/>
      <c r="D33" s="11"/>
      <c r="E33" s="11"/>
      <c r="F33" s="12"/>
      <c r="ZY33" t="s">
        <v>66</v>
      </c>
      <c r="ZZ33" s="13"/>
    </row>
    <row r="34" spans="1:702" x14ac:dyDescent="0.25">
      <c r="A34" s="32"/>
      <c r="B34" s="15"/>
      <c r="C34" s="11"/>
      <c r="D34" s="11"/>
      <c r="E34" s="11"/>
      <c r="F34" s="12"/>
      <c r="ZZ34" s="13"/>
    </row>
    <row r="35" spans="1:702" ht="36" x14ac:dyDescent="0.25">
      <c r="A35" s="16" t="s">
        <v>67</v>
      </c>
      <c r="B35" s="17" t="s">
        <v>68</v>
      </c>
      <c r="C35" s="18" t="s">
        <v>69</v>
      </c>
      <c r="D35" s="30"/>
      <c r="E35" s="20"/>
      <c r="F35" s="21">
        <f>ROUND(D35*E35,2)</f>
        <v>0</v>
      </c>
      <c r="ZY35" t="s">
        <v>70</v>
      </c>
      <c r="ZZ35" s="13" t="s">
        <v>71</v>
      </c>
    </row>
    <row r="36" spans="1:702" x14ac:dyDescent="0.25">
      <c r="A36" s="33"/>
      <c r="B36" s="17"/>
      <c r="C36" s="18"/>
      <c r="D36" s="30"/>
      <c r="E36" s="20"/>
      <c r="F36" s="21"/>
      <c r="ZZ36" s="13"/>
    </row>
    <row r="37" spans="1:702" ht="24" x14ac:dyDescent="0.25">
      <c r="A37" s="16" t="s">
        <v>72</v>
      </c>
      <c r="B37" s="17" t="s">
        <v>73</v>
      </c>
      <c r="C37" s="18" t="s">
        <v>74</v>
      </c>
      <c r="D37" s="19"/>
      <c r="E37" s="20"/>
      <c r="F37" s="21">
        <f>ROUND(D37*E37,2)</f>
        <v>0</v>
      </c>
      <c r="ZY37" t="s">
        <v>75</v>
      </c>
      <c r="ZZ37" s="13" t="s">
        <v>76</v>
      </c>
    </row>
    <row r="38" spans="1:702" x14ac:dyDescent="0.25">
      <c r="A38" s="22"/>
      <c r="B38" s="23"/>
      <c r="C38" s="11"/>
      <c r="D38" s="11"/>
      <c r="E38" s="11"/>
      <c r="F38" s="24"/>
    </row>
    <row r="39" spans="1:702" ht="38.25" x14ac:dyDescent="0.25">
      <c r="A39" s="25"/>
      <c r="B39" s="26" t="s">
        <v>77</v>
      </c>
      <c r="C39" s="11"/>
      <c r="D39" s="11"/>
      <c r="E39" s="11"/>
      <c r="F39" s="27">
        <f>SUBTOTAL(109,F35:F38)</f>
        <v>0</v>
      </c>
      <c r="G39" s="28"/>
      <c r="ZY39" t="s">
        <v>78</v>
      </c>
    </row>
    <row r="40" spans="1:702" x14ac:dyDescent="0.25">
      <c r="A40" s="22"/>
      <c r="B40" s="23"/>
      <c r="C40" s="11"/>
      <c r="D40" s="11"/>
      <c r="E40" s="11"/>
      <c r="F40" s="8"/>
    </row>
    <row r="41" spans="1:702" ht="15.75" thickBot="1" x14ac:dyDescent="0.3">
      <c r="A41" s="37"/>
      <c r="B41" s="38"/>
      <c r="C41" s="11"/>
      <c r="D41" s="11"/>
      <c r="E41" s="11"/>
      <c r="F41" s="12"/>
    </row>
    <row r="42" spans="1:702" x14ac:dyDescent="0.25">
      <c r="A42" s="39"/>
      <c r="B42" s="40"/>
      <c r="C42" s="40"/>
      <c r="D42" s="40"/>
      <c r="E42" s="40"/>
      <c r="F42" s="41"/>
    </row>
    <row r="43" spans="1:702" x14ac:dyDescent="0.25">
      <c r="A43" s="42"/>
      <c r="B43" s="43" t="s">
        <v>79</v>
      </c>
      <c r="C43" s="44"/>
      <c r="D43" s="44"/>
      <c r="E43" s="45" t="s">
        <v>84</v>
      </c>
      <c r="F43" s="46">
        <f>SUBTOTAL(109,F4:F41)</f>
        <v>0</v>
      </c>
      <c r="ZY43" t="s">
        <v>80</v>
      </c>
    </row>
    <row r="44" spans="1:702" x14ac:dyDescent="0.25">
      <c r="A44" s="47">
        <v>20</v>
      </c>
      <c r="B44" s="43" t="str">
        <f>CONCATENATE("Montant TVA (",A44,"%)")</f>
        <v>Montant TVA (20%)</v>
      </c>
      <c r="C44" s="44"/>
      <c r="D44" s="44"/>
      <c r="E44" s="45" t="s">
        <v>84</v>
      </c>
      <c r="F44" s="46">
        <f>(F43*A44)/100</f>
        <v>0</v>
      </c>
      <c r="ZY44" t="s">
        <v>81</v>
      </c>
    </row>
    <row r="45" spans="1:702" x14ac:dyDescent="0.25">
      <c r="A45" s="42"/>
      <c r="B45" s="43" t="s">
        <v>82</v>
      </c>
      <c r="C45" s="44"/>
      <c r="D45" s="44"/>
      <c r="E45" s="45" t="s">
        <v>84</v>
      </c>
      <c r="F45" s="46">
        <f>F43+F44</f>
        <v>0</v>
      </c>
      <c r="ZY45" t="s">
        <v>83</v>
      </c>
    </row>
    <row r="46" spans="1:702" ht="15.75" thickBot="1" x14ac:dyDescent="0.3">
      <c r="A46" s="48"/>
      <c r="B46" s="49"/>
      <c r="C46" s="49"/>
      <c r="D46" s="49"/>
      <c r="E46" s="49"/>
      <c r="F46" s="50"/>
    </row>
    <row r="47" spans="1:702" x14ac:dyDescent="0.25">
      <c r="F47" s="31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rowBreaks count="1" manualBreakCount="1">
    <brk id="31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9F144D2D84704FB7683F3D72B5E05B" ma:contentTypeVersion="13" ma:contentTypeDescription="Crée un document." ma:contentTypeScope="" ma:versionID="27957fa44e1989fb866792815f3120ba">
  <xsd:schema xmlns:xsd="http://www.w3.org/2001/XMLSchema" xmlns:xs="http://www.w3.org/2001/XMLSchema" xmlns:p="http://schemas.microsoft.com/office/2006/metadata/properties" xmlns:ns2="b69e3c44-2c5e-40a4-9862-c088c70eea85" xmlns:ns3="0fae7a05-65d4-4765-b59e-ba141931fc12" targetNamespace="http://schemas.microsoft.com/office/2006/metadata/properties" ma:root="true" ma:fieldsID="6810a395d4544ceecb1632d710f000df" ns2:_="" ns3:_="">
    <xsd:import namespace="b69e3c44-2c5e-40a4-9862-c088c70eea85"/>
    <xsd:import namespace="0fae7a05-65d4-4765-b59e-ba141931fc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9e3c44-2c5e-40a4-9862-c088c70ee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8677f692-d994-4acc-8837-afe4794f69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e7a05-65d4-4765-b59e-ba141931fc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8a4fcad-c3dc-4548-9383-4adc1ff65fe2}" ma:internalName="TaxCatchAll" ma:showField="CatchAllData" ma:web="0fae7a05-65d4-4765-b59e-ba141931f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60DDB1-D137-4DF8-BB97-843C12D42348}"/>
</file>

<file path=customXml/itemProps2.xml><?xml version="1.0" encoding="utf-8"?>
<ds:datastoreItem xmlns:ds="http://schemas.openxmlformats.org/officeDocument/2006/customXml" ds:itemID="{0FE36A6F-1615-4D6F-AE97-E8473E8C2C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N°03 Page de garde</vt:lpstr>
      <vt:lpstr>Lot N°03 ENDUITS EXTERIEURS</vt:lpstr>
      <vt:lpstr>'Lot N°03 ENDUITS EXTERIEURS'!Impression_des_titres</vt:lpstr>
      <vt:lpstr>'Lot N°03 ENDUITS EXTERIEURS'!Zone_d_impression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Maxime</cp:lastModifiedBy>
  <dcterms:created xsi:type="dcterms:W3CDTF">2024-07-09T07:18:10Z</dcterms:created>
  <dcterms:modified xsi:type="dcterms:W3CDTF">2024-07-09T10:00:08Z</dcterms:modified>
</cp:coreProperties>
</file>