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codeName="ThisWorkbook" defaultThemeVersion="124226"/>
  <mc:AlternateContent xmlns:mc="http://schemas.openxmlformats.org/markup-compatibility/2006">
    <mc:Choice Requires="x15">
      <x15ac:absPath xmlns:x15ac="http://schemas.microsoft.com/office/spreadsheetml/2010/11/ac" url="W:\La Genétouze\Les Tardivières 4 - OPC 2256\2 - Conception\DT (à joindre avec DCE)\RETOUR CONCESSIONNAIRES\RECEPISSE RTE\"/>
    </mc:Choice>
  </mc:AlternateContent>
  <xr:revisionPtr revIDLastSave="0" documentId="8_{83414359-E044-4ADB-AD0F-36A917C59A1F}" xr6:coauthVersionLast="47" xr6:coauthVersionMax="47" xr10:uidLastSave="{00000000-0000-0000-0000-000000000000}"/>
  <bookViews>
    <workbookView xWindow="-120" yWindow="-120" windowWidth="29040" windowHeight="15840" xr2:uid="{00000000-000D-0000-FFFF-FFFF00000000}"/>
  </bookViews>
  <sheets>
    <sheet name="Donnees Points" sheetId="6" r:id="rId1"/>
    <sheet name="Donnees Cartouche" sheetId="9" r:id="rId2"/>
    <sheet name="Cartouche Impression" sheetId="4" r:id="rId3"/>
    <sheet name="Valeurs Cartouche" sheetId="10" state="hidden" r:id="rId4"/>
  </sheets>
  <definedNames>
    <definedName name="géomètre">'Valeurs Cartouche'!$B$40:$B$42</definedName>
    <definedName name="georeferencement">'Valeurs Cartouche'!$B$45:$B$50</definedName>
    <definedName name="numero_ordre_liaison">'Valeurs Cartouche'!$B$18:$B$28</definedName>
    <definedName name="Print_Area" localSheetId="2">'Cartouche Impression'!$A$1:$T$52</definedName>
    <definedName name="Print_Area" localSheetId="0">'Donnees Points'!$A$1:$J$130</definedName>
    <definedName name="Projet">'Valeurs Cartouche'!$B$3:$B$5</definedName>
    <definedName name="Tension">'Valeurs Cartouche'!$B$8:$B$15</definedName>
    <definedName name="Type_LSFG">'Valeurs Cartouche'!$B$31:$B$37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9" i="4" l="1"/>
  <c r="S9" i="4"/>
  <c r="R9" i="4"/>
  <c r="Q9" i="4"/>
  <c r="N9" i="4"/>
  <c r="M9" i="4"/>
  <c r="L9" i="4"/>
  <c r="Q50" i="4"/>
  <c r="Q39" i="4"/>
  <c r="Q28" i="4"/>
  <c r="Q19" i="4"/>
  <c r="L12" i="4"/>
  <c r="L11" i="4"/>
  <c r="L10" i="4"/>
  <c r="L8" i="4"/>
  <c r="Q46" i="4" l="1"/>
  <c r="Q42" i="4"/>
  <c r="L30" i="4"/>
  <c r="B6" i="4" l="1"/>
  <c r="L2" i="4" s="1"/>
  <c r="Q18" i="4"/>
  <c r="Q34" i="4"/>
  <c r="Q22" i="4"/>
  <c r="Q14" i="4"/>
  <c r="S12" i="4"/>
  <c r="S11" i="4"/>
  <c r="S10" i="4"/>
  <c r="R12" i="4"/>
  <c r="R11" i="4"/>
  <c r="R10" i="4"/>
  <c r="Q12" i="4"/>
  <c r="Q11" i="4"/>
  <c r="Q10" i="4"/>
  <c r="N12" i="4"/>
  <c r="N11" i="4"/>
  <c r="N10" i="4"/>
  <c r="M12" i="4"/>
  <c r="M11" i="4"/>
  <c r="N8" i="4"/>
  <c r="M10" i="4"/>
  <c r="S8" i="4"/>
  <c r="R8" i="4"/>
  <c r="Q8" i="4"/>
  <c r="M8" i="4"/>
</calcChain>
</file>

<file path=xl/sharedStrings.xml><?xml version="1.0" encoding="utf-8"?>
<sst xmlns="http://schemas.openxmlformats.org/spreadsheetml/2006/main" count="701" uniqueCount="289">
  <si>
    <t>Fichier de géoréférencement</t>
  </si>
  <si>
    <t>Prestataire intervenu pour le géoréférencement</t>
  </si>
  <si>
    <t>Prestataire ayant procédé au relevé indirect par détection de l'ouvrage</t>
  </si>
  <si>
    <t>PN</t>
  </si>
  <si>
    <t>Fichier de Géoréférencement</t>
  </si>
  <si>
    <t>Date</t>
  </si>
  <si>
    <t>Indice</t>
  </si>
  <si>
    <t>Observations / Modifications</t>
  </si>
  <si>
    <t>Entreprise</t>
  </si>
  <si>
    <t>Vérificateur</t>
  </si>
  <si>
    <t>Auteur</t>
  </si>
  <si>
    <t>Matériels utilisés pour réaliser la détection</t>
  </si>
  <si>
    <t>Date de la détection</t>
  </si>
  <si>
    <t>Nom du fichier</t>
  </si>
  <si>
    <t>LÉGENDE</t>
  </si>
  <si>
    <t>Longueur du câble de Fibre Optique</t>
  </si>
  <si>
    <t>AAAAA</t>
  </si>
  <si>
    <t>Longueur cumulée de l'ouvrage de puissance</t>
  </si>
  <si>
    <t>Longueur cumulée de FO</t>
  </si>
  <si>
    <t>Longueur réelle de la génératrice supérieure de l'ouvrage entre les PN et extrémité de départ</t>
  </si>
  <si>
    <t>Classe planimétrie</t>
  </si>
  <si>
    <t>Classe altimétrie</t>
  </si>
  <si>
    <t>Classe de précision en planimétrie (A, B ou C)</t>
  </si>
  <si>
    <t>Classe de précision en altimétrie (A, B ou C)</t>
  </si>
  <si>
    <t>Ouvrage ponctuel</t>
  </si>
  <si>
    <t>Préfixe codification</t>
  </si>
  <si>
    <t>Chambre de jonctions de puissance</t>
  </si>
  <si>
    <t>J</t>
  </si>
  <si>
    <t>Ouvrage de raccordement</t>
  </si>
  <si>
    <t>OR</t>
  </si>
  <si>
    <t>Ouvrage de remontée des extrémités</t>
  </si>
  <si>
    <t>Rm</t>
  </si>
  <si>
    <t>Puits de permutation</t>
  </si>
  <si>
    <t>PP</t>
  </si>
  <si>
    <t>Puits de terre</t>
  </si>
  <si>
    <t>Chambre de jonction de MALT</t>
  </si>
  <si>
    <t>Ouvrage de retenue</t>
  </si>
  <si>
    <t>Ret</t>
  </si>
  <si>
    <t>Chambre de tirage</t>
  </si>
  <si>
    <t>CTir</t>
  </si>
  <si>
    <t>Chambre de télécommunication</t>
  </si>
  <si>
    <t>Géoréférencement du centre de la chambre de jonction n°X</t>
  </si>
  <si>
    <t>Centre d'une extrémité (Portique, pylône aérosouterrain…). Le point est géoréférencé en planimétrie uniquement. Les colonnes "Hauteur de charge", "Classe altimétrie" et "PFF" dont grisées</t>
  </si>
  <si>
    <t>CODIFICATION DES OUVRAGES PONCTUELS</t>
  </si>
  <si>
    <t>JMALT</t>
  </si>
  <si>
    <t>PT</t>
  </si>
  <si>
    <t>Point de Nivellement. Les points de Nivellement relevés à l'axe de la liaison sont numérotés sans préfixe</t>
  </si>
  <si>
    <t>TCM</t>
  </si>
  <si>
    <t>Fond blanc : estimation</t>
  </si>
  <si>
    <t>Fond orange : Valeur aux points de disjonction ouvrage de puissance / ouvrage FO, obtenue par lecture directe du marquage métrique sur gaine</t>
  </si>
  <si>
    <t>Géoréférencement du centre d'un ouvrage ponctuel autre qu'une chambre de jonction (ici un ouvrage de raccordement), suivant la codification décrite ci-après.
Dans le cas d'un ouvrage non positionné à l'axe de la Liaison, la colonne "longueur cumulée de l'ouvrage de puissance" est grisée
Dans le cas d'un ouvrage ponctuel avec affleurant, les colonnes "Hauteur de charge" et "Classe altimétrie" sont grisées</t>
  </si>
  <si>
    <r>
      <rPr>
        <i/>
        <sz val="9"/>
        <color indexed="8"/>
        <rFont val="Arial"/>
        <family val="2"/>
      </rPr>
      <t>X</t>
    </r>
    <r>
      <rPr>
        <sz val="9"/>
        <color indexed="8"/>
        <rFont val="Arial"/>
        <family val="2"/>
      </rPr>
      <t>(PSO)</t>
    </r>
  </si>
  <si>
    <r>
      <t>J</t>
    </r>
    <r>
      <rPr>
        <i/>
        <sz val="9"/>
        <color indexed="8"/>
        <rFont val="Arial"/>
        <family val="2"/>
      </rPr>
      <t>X</t>
    </r>
  </si>
  <si>
    <t xml:space="preserve">Point de Nivellement n°X, relevé dans un passage en sous-œuvre. </t>
  </si>
  <si>
    <t>RÉSEAU PUBLIC DE TRANSPORT D'ÉLECTRICITÉ</t>
  </si>
  <si>
    <t>Nom Site A</t>
  </si>
  <si>
    <t>Nom Site B</t>
  </si>
  <si>
    <t>Nature du géoréférencement</t>
  </si>
  <si>
    <t xml:space="preserve">Projet de </t>
  </si>
  <si>
    <t>Valeur</t>
  </si>
  <si>
    <t>Valeur à sélectionner dans le menu déroulant</t>
  </si>
  <si>
    <t>Titre du fichier</t>
  </si>
  <si>
    <t>Transmis dans le CCTP</t>
  </si>
  <si>
    <t>1er indice du fichier</t>
  </si>
  <si>
    <t>Auteur du fichier de géoréférencement</t>
  </si>
  <si>
    <t>2ème indice du fichier</t>
  </si>
  <si>
    <t>3ème indice du fichier</t>
  </si>
  <si>
    <t>4ème indice du fichier</t>
  </si>
  <si>
    <t>5ème indice du fichier</t>
  </si>
  <si>
    <t>- Entreprise</t>
  </si>
  <si>
    <t>- Nom</t>
  </si>
  <si>
    <t>- Titre (géomètre expert)</t>
  </si>
  <si>
    <t>Réalisation du géoréférencement</t>
  </si>
  <si>
    <t>- Adresse siège social</t>
  </si>
  <si>
    <t>- Numéro de certification</t>
  </si>
  <si>
    <t>- Date</t>
  </si>
  <si>
    <t>- Type de matériel</t>
  </si>
  <si>
    <t>- Numéro de série</t>
  </si>
  <si>
    <t>- Marque</t>
  </si>
  <si>
    <t>Réalisation de la détection</t>
  </si>
  <si>
    <r>
      <t xml:space="preserve">Selon la phase de travaux : 
- En phase APD ou BPE, sélectionner </t>
    </r>
    <r>
      <rPr>
        <b/>
        <sz val="11"/>
        <color indexed="8"/>
        <rFont val="Calibri"/>
        <family val="2"/>
      </rPr>
      <t>"Projet de "</t>
    </r>
    <r>
      <rPr>
        <sz val="11"/>
        <color theme="1"/>
        <rFont val="Calibri"/>
        <family val="2"/>
        <scheme val="minor"/>
      </rPr>
      <t xml:space="preserve">
- Sinon, laisser la </t>
    </r>
    <r>
      <rPr>
        <b/>
        <sz val="11"/>
        <color indexed="8"/>
        <rFont val="Calibri"/>
        <family val="2"/>
      </rPr>
      <t>cellule vide</t>
    </r>
  </si>
  <si>
    <t>Niveau Tension</t>
  </si>
  <si>
    <t>Date d'indice</t>
  </si>
  <si>
    <t>Au format XX/XX/20XX</t>
  </si>
  <si>
    <t>Selon la nature du géoréférencement : 
- Géoréférencement de la Liaison Souterraine en projet, issu des plans [APD / BPE]
- Le géoréférencement de la Liaison Souterraine a été réalisé à l'issue d'une détection non intrusive
- Le géoréférencement de la Liaison Souterraine a été réalisé fouille ouverte après pose de l'ouvrage</t>
  </si>
  <si>
    <t>Le géoréférencement de la Liaison Souterraine a été réalisé à l'issue d'une détection non intrusive</t>
  </si>
  <si>
    <t>Le géoréférencement de la Liaison Souterraine a été réalisé fouille ouverte après pose de l'ouvrage</t>
  </si>
  <si>
    <t>- Date de début</t>
  </si>
  <si>
    <t>- Date de fin</t>
  </si>
  <si>
    <t>Date de début du géoréférencement</t>
  </si>
  <si>
    <t>Date de fin du géoréférencement</t>
  </si>
  <si>
    <t>Date de début de la détection</t>
  </si>
  <si>
    <t>Date de fin de la détection</t>
  </si>
  <si>
    <t>Certification géoréférencement :</t>
  </si>
  <si>
    <t>Prestataire intervenu pour le géoréférencement :</t>
  </si>
  <si>
    <t>Matériels utilisés pour réaliser le géoréférencement :</t>
  </si>
  <si>
    <t>Date du relevé :</t>
  </si>
  <si>
    <t>- Date d'obtention de la certification</t>
  </si>
  <si>
    <t>Prestataire ayant procédé au relevé indirect par détection de l'ouvrage :</t>
  </si>
  <si>
    <t>Projet ou Liaison existante</t>
  </si>
  <si>
    <t>Niveau de tension</t>
  </si>
  <si>
    <t>320 000 Volts CC</t>
  </si>
  <si>
    <t>225 000 Volts</t>
  </si>
  <si>
    <t>63 000 Volts</t>
  </si>
  <si>
    <t>90 000 Volts</t>
  </si>
  <si>
    <t>150 000 Volts</t>
  </si>
  <si>
    <t>400 000 Volts</t>
  </si>
  <si>
    <t>Vérificateur du fichier de géoréférencement</t>
  </si>
  <si>
    <t>Nom de l'entreprise ayant produit le fichier de géoréférencement</t>
  </si>
  <si>
    <t>Nom de l'entreprise ayant réalisé le géoréférencement</t>
  </si>
  <si>
    <t>Nom de l'opérateur</t>
  </si>
  <si>
    <t>Géomètre expert</t>
  </si>
  <si>
    <t>Le cas échéant, numéro d'inscription à l'ordre des géomètres expert</t>
  </si>
  <si>
    <t>Certification détection :</t>
  </si>
  <si>
    <t>Date de l'indice du fichier</t>
  </si>
  <si>
    <t>Format</t>
  </si>
  <si>
    <t>Saisie manuelle</t>
  </si>
  <si>
    <t>Incrémentation par rapport au 1er indice</t>
  </si>
  <si>
    <t>- Référence modèle</t>
  </si>
  <si>
    <t>Nature géoréférencement</t>
  </si>
  <si>
    <t>Géoréférencement de la Liaison Souterraine en projet, issu des plans BPE</t>
  </si>
  <si>
    <t>Géoréférencement de la Liaison Souterraine en projet, issu des plans APD</t>
  </si>
  <si>
    <t>Commentaires et exemples</t>
  </si>
  <si>
    <t>Date d'obtention ou du dernier renouvellement</t>
  </si>
  <si>
    <t>Nom de l'entreprise ayant réalisé la détection</t>
  </si>
  <si>
    <t>Matériel principal utilisé pour réaliser la détection :</t>
  </si>
  <si>
    <t>Matériel complémentaire utilisé pour réaliser la détection :</t>
  </si>
  <si>
    <t>Par exemple Radiodétection, Géoradar…</t>
  </si>
  <si>
    <t>- Type de matériel et méthode</t>
  </si>
  <si>
    <t>- Numéro d'inscription à l'ordre des géomètres experts</t>
  </si>
  <si>
    <t>En cas de couplage de deux méthodes.
Par exemple Radiodétection, Géoradar…</t>
  </si>
  <si>
    <t>Dates du relevé</t>
  </si>
  <si>
    <r>
      <t xml:space="preserve">Matériels utilisés pour réaliser le géoréférencement
</t>
    </r>
    <r>
      <rPr>
        <b/>
        <sz val="10"/>
        <color indexed="8"/>
        <rFont val="Arial"/>
        <family val="2"/>
      </rPr>
      <t>Le matériel utilisé assure une incertitude maximale 
de mesure de 10 cm en planimétrie et altimétrie</t>
    </r>
  </si>
  <si>
    <t>Certification Géoréférencement
(N° et date)</t>
  </si>
  <si>
    <t>Certification Détection
(N° et date)</t>
  </si>
  <si>
    <t>Champ</t>
  </si>
  <si>
    <t>Colonne à renseigner</t>
  </si>
  <si>
    <t>Caractère alphabétique et majuscule : A, B, C, …</t>
  </si>
  <si>
    <t>Numéro d'ordre de la liaison</t>
  </si>
  <si>
    <r>
      <t xml:space="preserve">- Si l'opérateur est membre de l'Ordre professionnel des géomètres-experts, sélectionner </t>
    </r>
    <r>
      <rPr>
        <b/>
        <sz val="11"/>
        <color indexed="8"/>
        <rFont val="Calibri"/>
        <family val="2"/>
      </rPr>
      <t>"Géomètre Expert"</t>
    </r>
    <r>
      <rPr>
        <sz val="11"/>
        <color theme="1"/>
        <rFont val="Calibri"/>
        <family val="2"/>
        <scheme val="minor"/>
      </rPr>
      <t xml:space="preserve">
- Sinon, laisser la </t>
    </r>
    <r>
      <rPr>
        <b/>
        <sz val="11"/>
        <color indexed="8"/>
        <rFont val="Calibri"/>
        <family val="2"/>
      </rPr>
      <t>cellule vide</t>
    </r>
  </si>
  <si>
    <t>À renseigner…</t>
  </si>
  <si>
    <r>
      <t xml:space="preserve">Nom du </t>
    </r>
    <r>
      <rPr>
        <b/>
        <sz val="11"/>
        <color theme="1"/>
        <rFont val="Calibri"/>
        <family val="2"/>
        <scheme val="minor"/>
      </rPr>
      <t xml:space="preserve">1er site </t>
    </r>
    <r>
      <rPr>
        <sz val="11"/>
        <color theme="1"/>
        <rFont val="Calibri"/>
        <family val="2"/>
        <scheme val="minor"/>
      </rPr>
      <t>aux extrémités
- Par ordre alphabétique 
- Tout en majuscule</t>
    </r>
  </si>
  <si>
    <r>
      <t xml:space="preserve">Nom du </t>
    </r>
    <r>
      <rPr>
        <b/>
        <sz val="11"/>
        <color theme="1"/>
        <rFont val="Calibri"/>
        <family val="2"/>
        <scheme val="minor"/>
      </rPr>
      <t>2ème site</t>
    </r>
    <r>
      <rPr>
        <sz val="11"/>
        <color theme="1"/>
        <rFont val="Calibri"/>
        <family val="2"/>
        <scheme val="minor"/>
      </rPr>
      <t xml:space="preserve"> aux extrémités
- Par ordre alphabétique 
- Tout en majuscule</t>
    </r>
  </si>
  <si>
    <t>Numéro d'ordre</t>
  </si>
  <si>
    <t>Valeur à sélectionner dans le menu déroulant ou saisie manuelle si pas dans la liste (respecter le formalisme : XX XXX Volts)</t>
  </si>
  <si>
    <t>Type de LSFG</t>
  </si>
  <si>
    <t>Fichier de géoréférencement APD</t>
  </si>
  <si>
    <t>Fichier de géoréférencement CAE</t>
  </si>
  <si>
    <t>Création du fichier de géoréférencement suite à détection non intrusive de la LS</t>
  </si>
  <si>
    <t>Mise à jour du fichier de géoréférencement suite à détection non intrusive de la LS</t>
  </si>
  <si>
    <t>Valeur à sélectionner dans le menu déroulant ou saisie manuelle</t>
  </si>
  <si>
    <t>Transformation du fichier conformément au RG-LS 2018</t>
  </si>
  <si>
    <r>
      <t xml:space="preserve">Selon l'avancement :
- </t>
    </r>
    <r>
      <rPr>
        <b/>
        <sz val="11"/>
        <color indexed="8"/>
        <rFont val="Calibri"/>
        <family val="2"/>
      </rPr>
      <t>Fichier de géoréférencement APD</t>
    </r>
    <r>
      <rPr>
        <sz val="11"/>
        <color theme="1"/>
        <rFont val="Calibri"/>
        <family val="2"/>
        <scheme val="minor"/>
      </rPr>
      <t xml:space="preserve">
- </t>
    </r>
    <r>
      <rPr>
        <b/>
        <sz val="11"/>
        <color indexed="8"/>
        <rFont val="Calibri"/>
        <family val="2"/>
      </rPr>
      <t>Fichier de géoréférencement CAE</t>
    </r>
    <r>
      <rPr>
        <sz val="11"/>
        <color theme="1"/>
        <rFont val="Calibri"/>
        <family val="2"/>
        <scheme val="minor"/>
      </rPr>
      <t xml:space="preserve">
</t>
    </r>
    <r>
      <rPr>
        <b/>
        <sz val="11"/>
        <color indexed="8"/>
        <rFont val="Calibri"/>
        <family val="2"/>
      </rPr>
      <t xml:space="preserve">- Création du fichier de géoréférencement suite à détection non intrusive de la LS
- Mise à jour du fichier de géoréférencement suite à détection non intrusive de la LS
- Transformation du fichier conformément au RG-LS 2018
</t>
    </r>
    <r>
      <rPr>
        <sz val="11"/>
        <color indexed="8"/>
        <rFont val="Calibri"/>
        <family val="2"/>
      </rPr>
      <t xml:space="preserve">ou toute autre observation </t>
    </r>
  </si>
  <si>
    <t>Incrémentation par rapport au 2ème indice</t>
  </si>
  <si>
    <t>Incrémentation par rapport au 3ème indice</t>
  </si>
  <si>
    <t>Incrémentation par rapport au 4ème indice</t>
  </si>
  <si>
    <t>Classe Planimétrie</t>
  </si>
  <si>
    <t>C Hauteur de Charge (m)</t>
  </si>
  <si>
    <t>Classe Altimétrie</t>
  </si>
  <si>
    <t>Longueur cumulée horizontale de l'ouvrage de puissance (m)</t>
  </si>
  <si>
    <t>Longueur cumulée de FO (m)</t>
  </si>
  <si>
    <t>X</t>
  </si>
  <si>
    <t>Y</t>
  </si>
  <si>
    <t>Z Terrain Naturel NGF-IGN 69 (m)</t>
  </si>
  <si>
    <t>PFF Profondeur Fond de Fouille (m)</t>
  </si>
  <si>
    <t>A</t>
  </si>
  <si>
    <t>Version 3 - 12/2019</t>
  </si>
  <si>
    <t>PALLUAU-ROCHE-SUR-YON (LA)-SIRMIERE
TRONCON: PALLUAU - Z (LA) BRANDE</t>
  </si>
  <si>
    <t>SPIE THEPAULT</t>
  </si>
  <si>
    <t>A.DI-CINO</t>
  </si>
  <si>
    <t>L.CHARIS</t>
  </si>
  <si>
    <t>SADERTELEC</t>
  </si>
  <si>
    <t>P.WAX</t>
  </si>
  <si>
    <t>A.CIGOLINI</t>
  </si>
  <si>
    <t>73.11</t>
  </si>
  <si>
    <t>73.10</t>
  </si>
  <si>
    <t>73.08</t>
  </si>
  <si>
    <t>73.02</t>
  </si>
  <si>
    <t>72.98</t>
  </si>
  <si>
    <t>72.92</t>
  </si>
  <si>
    <t>72.82</t>
  </si>
  <si>
    <t>72.72</t>
  </si>
  <si>
    <t>72.74</t>
  </si>
  <si>
    <t>72.71</t>
  </si>
  <si>
    <t>72.62</t>
  </si>
  <si>
    <t>72.66</t>
  </si>
  <si>
    <t>72.63</t>
  </si>
  <si>
    <t>72.57</t>
  </si>
  <si>
    <t>72.50</t>
  </si>
  <si>
    <t>72.25</t>
  </si>
  <si>
    <t>72.12</t>
  </si>
  <si>
    <t>71.82</t>
  </si>
  <si>
    <t>71.32</t>
  </si>
  <si>
    <t>70.90</t>
  </si>
  <si>
    <t>70.68</t>
  </si>
  <si>
    <t>70.35</t>
  </si>
  <si>
    <t>70.05</t>
  </si>
  <si>
    <t>69.83</t>
  </si>
  <si>
    <t>69.49</t>
  </si>
  <si>
    <t>69.26</t>
  </si>
  <si>
    <t>68.93</t>
  </si>
  <si>
    <t>68.77</t>
  </si>
  <si>
    <t>68.20</t>
  </si>
  <si>
    <t>68.29</t>
  </si>
  <si>
    <t>67.18</t>
  </si>
  <si>
    <t>67.81</t>
  </si>
  <si>
    <t>67.87</t>
  </si>
  <si>
    <t>68.24</t>
  </si>
  <si>
    <t>68.40</t>
  </si>
  <si>
    <t>68.50</t>
  </si>
  <si>
    <t>68.66</t>
  </si>
  <si>
    <t>68.72</t>
  </si>
  <si>
    <t>68.75</t>
  </si>
  <si>
    <t>68.94</t>
  </si>
  <si>
    <t>69.15</t>
  </si>
  <si>
    <t>69.13</t>
  </si>
  <si>
    <t>69.22</t>
  </si>
  <si>
    <t>69.32</t>
  </si>
  <si>
    <t>69.34</t>
  </si>
  <si>
    <t>69.44</t>
  </si>
  <si>
    <t>69.56</t>
  </si>
  <si>
    <t>69.70</t>
  </si>
  <si>
    <t>69.91</t>
  </si>
  <si>
    <t>70.07</t>
  </si>
  <si>
    <t>70.03</t>
  </si>
  <si>
    <t>70.20</t>
  </si>
  <si>
    <t>70.31</t>
  </si>
  <si>
    <t>70.34</t>
  </si>
  <si>
    <t>70.43</t>
  </si>
  <si>
    <t>70.36</t>
  </si>
  <si>
    <t>70.40</t>
  </si>
  <si>
    <t>70.32</t>
  </si>
  <si>
    <t>70.56</t>
  </si>
  <si>
    <t>70.76</t>
  </si>
  <si>
    <t>70.86</t>
  </si>
  <si>
    <t>70.92</t>
  </si>
  <si>
    <t>71.30</t>
  </si>
  <si>
    <t>71.61</t>
  </si>
  <si>
    <t>71.88</t>
  </si>
  <si>
    <t>71.80</t>
  </si>
  <si>
    <t>72.02</t>
  </si>
  <si>
    <t>72.08</t>
  </si>
  <si>
    <t>72.11</t>
  </si>
  <si>
    <t>72.03</t>
  </si>
  <si>
    <t>71.95</t>
  </si>
  <si>
    <t>72.04</t>
  </si>
  <si>
    <t>72.10</t>
  </si>
  <si>
    <t>72.35</t>
  </si>
  <si>
    <t>72.33</t>
  </si>
  <si>
    <t>72.39</t>
  </si>
  <si>
    <t>72.23</t>
  </si>
  <si>
    <t>72.30</t>
  </si>
  <si>
    <t>72.38</t>
  </si>
  <si>
    <t>72.37</t>
  </si>
  <si>
    <t>72.41</t>
  </si>
  <si>
    <t>72.51</t>
  </si>
  <si>
    <t>72.60</t>
  </si>
  <si>
    <t>72.73</t>
  </si>
  <si>
    <t>73.17</t>
  </si>
  <si>
    <t>73.64</t>
  </si>
  <si>
    <t>73.88</t>
  </si>
  <si>
    <t>73.80</t>
  </si>
  <si>
    <t>73.84</t>
  </si>
  <si>
    <t>73.75</t>
  </si>
  <si>
    <t>73.70</t>
  </si>
  <si>
    <t>73.66</t>
  </si>
  <si>
    <t>73.55</t>
  </si>
  <si>
    <t>73.37</t>
  </si>
  <si>
    <t>73.36</t>
  </si>
  <si>
    <t>73.25</t>
  </si>
  <si>
    <t>73.32</t>
  </si>
  <si>
    <t>73.28</t>
  </si>
  <si>
    <t>73.22</t>
  </si>
  <si>
    <t>73.29</t>
  </si>
  <si>
    <t>73.27</t>
  </si>
  <si>
    <t>73.41</t>
  </si>
  <si>
    <t>73.39</t>
  </si>
  <si>
    <t>73.24</t>
  </si>
  <si>
    <t>73.16</t>
  </si>
  <si>
    <t>73.03</t>
  </si>
  <si>
    <t>73.09</t>
  </si>
  <si>
    <t>73.05</t>
  </si>
  <si>
    <t>B</t>
  </si>
  <si>
    <t>GEOFIT EXPERT</t>
  </si>
  <si>
    <t>Rodolphe LEAUTE</t>
  </si>
  <si>
    <t>1, route de Gachet 44307 NANTES</t>
  </si>
  <si>
    <t>GPS</t>
  </si>
  <si>
    <t>SPECTRA</t>
  </si>
  <si>
    <t>SP80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</si>
</sst>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1" x14ac:knownFonts="1">
    <font>
      <sz val="11"/>
      <color theme="1"/>
      <name val="Calibri"/>
      <family val="2"/>
      <scheme val="minor"/>
    </font>
    <font>
      <sz val="11"/>
      <color indexed="8"/>
      <name val="Calibri"/>
      <family val="2"/>
    </font>
    <font>
      <sz val="10"/>
      <name val="Arial"/>
      <family val="2"/>
    </font>
    <font>
      <sz val="10"/>
      <color indexed="8"/>
      <name val="Arial"/>
      <family val="2"/>
    </font>
    <font>
      <sz val="18"/>
      <color indexed="8"/>
      <name val="Arial"/>
      <family val="2"/>
    </font>
    <font>
      <i/>
      <sz val="10"/>
      <color indexed="8"/>
      <name val="Arial"/>
      <family val="2"/>
    </font>
    <font>
      <b/>
      <sz val="10"/>
      <color indexed="8"/>
      <name val="Arial"/>
      <family val="2"/>
    </font>
    <font>
      <sz val="9"/>
      <color indexed="8"/>
      <name val="Arial"/>
      <family val="2"/>
    </font>
    <font>
      <i/>
      <sz val="9"/>
      <color indexed="8"/>
      <name val="Arial"/>
      <family val="2"/>
    </font>
    <font>
      <b/>
      <sz val="9"/>
      <color indexed="8"/>
      <name val="Arial"/>
      <family val="2"/>
    </font>
    <font>
      <b/>
      <sz val="11"/>
      <color indexed="8"/>
      <name val="Calibri"/>
      <family val="2"/>
    </font>
    <font>
      <b/>
      <sz val="8"/>
      <name val="Arial"/>
      <family val="2"/>
    </font>
    <font>
      <b/>
      <sz val="11"/>
      <color theme="1"/>
      <name val="Calibri"/>
      <family val="2"/>
      <scheme val="minor"/>
    </font>
    <font>
      <b/>
      <sz val="11"/>
      <color theme="0"/>
      <name val="Calibri"/>
      <family val="2"/>
      <scheme val="minor"/>
    </font>
    <font>
      <sz val="20"/>
      <color rgb="FFC00000"/>
      <name val="Arial"/>
      <family val="2"/>
    </font>
    <font>
      <sz val="12"/>
      <color rgb="FFC00000"/>
      <name val="Arial"/>
      <family val="2"/>
    </font>
    <font>
      <sz val="14"/>
      <color theme="1"/>
      <name val="Arial"/>
      <family val="2"/>
    </font>
    <font>
      <sz val="14"/>
      <color rgb="FF0000FF"/>
      <name val="Arial"/>
      <family val="2"/>
    </font>
    <font>
      <b/>
      <sz val="11"/>
      <name val="Calibri"/>
      <family val="2"/>
      <scheme val="minor"/>
    </font>
    <font>
      <i/>
      <sz val="11"/>
      <color theme="1"/>
      <name val="Calibri"/>
      <family val="2"/>
      <scheme val="minor"/>
    </font>
    <font>
      <sz val="9"/>
      <color theme="1"/>
      <name val="Tahoma"/>
      <family val="2"/>
    </font>
    <font>
      <sz val="10"/>
      <color theme="1"/>
      <name val="Arial"/>
      <family val="2"/>
    </font>
    <font>
      <b/>
      <sz val="9"/>
      <color theme="1"/>
      <name val="Tahoma"/>
      <family val="2"/>
    </font>
    <font>
      <sz val="12"/>
      <color theme="1"/>
      <name val="Arial"/>
      <family val="2"/>
    </font>
    <font>
      <sz val="18"/>
      <color rgb="FFC00000"/>
      <name val="Arial"/>
      <family val="2"/>
    </font>
    <font>
      <b/>
      <sz val="8"/>
      <color theme="1"/>
      <name val="Arial"/>
      <family val="2"/>
    </font>
    <font>
      <b/>
      <sz val="8"/>
      <color indexed="8"/>
      <name val="Arial"/>
      <family val="2"/>
    </font>
    <font>
      <sz val="8"/>
      <name val="Arial"/>
      <family val="2"/>
    </font>
    <font>
      <sz val="8"/>
      <color indexed="8"/>
      <name val="Arial"/>
      <family val="2"/>
    </font>
    <font>
      <sz val="10"/>
      <color rgb="FF000000"/>
      <name val="Times New Roman"/>
      <family val="1"/>
    </font>
    <font>
      <sz val="11"/>
      <color theme="1"/>
      <name val="Calibri"/>
      <family val="2"/>
      <scheme val="minor"/>
    </font>
  </fonts>
  <fills count="16">
    <fill>
      <patternFill patternType="none"/>
    </fill>
    <fill>
      <patternFill patternType="gray125"/>
    </fill>
    <fill>
      <patternFill patternType="solid">
        <fgColor them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7"/>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4" tint="0.39997558519241921"/>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thin">
        <color theme="5" tint="-0.24994659260841701"/>
      </left>
      <right style="medium">
        <color theme="5" tint="-0.24994659260841701"/>
      </right>
      <top style="medium">
        <color theme="5" tint="-0.24994659260841701"/>
      </top>
      <bottom style="thin">
        <color theme="5" tint="-0.24994659260841701"/>
      </bottom>
      <diagonal/>
    </border>
    <border>
      <left style="thin">
        <color theme="5" tint="-0.24994659260841701"/>
      </left>
      <right style="medium">
        <color theme="5" tint="-0.24994659260841701"/>
      </right>
      <top style="thin">
        <color theme="5" tint="-0.24994659260841701"/>
      </top>
      <bottom style="thin">
        <color theme="5" tint="-0.24994659260841701"/>
      </bottom>
      <diagonal/>
    </border>
    <border>
      <left style="thin">
        <color theme="5" tint="-0.24994659260841701"/>
      </left>
      <right style="medium">
        <color theme="5" tint="-0.24994659260841701"/>
      </right>
      <top style="thin">
        <color theme="5" tint="-0.24994659260841701"/>
      </top>
      <bottom style="medium">
        <color theme="5" tint="-0.24994659260841701"/>
      </bottom>
      <diagonal/>
    </border>
    <border>
      <left style="medium">
        <color theme="4" tint="-0.24994659260841701"/>
      </left>
      <right style="medium">
        <color theme="4" tint="-0.24994659260841701"/>
      </right>
      <top style="medium">
        <color theme="4" tint="-0.24994659260841701"/>
      </top>
      <bottom/>
      <diagonal/>
    </border>
    <border>
      <left style="medium">
        <color theme="4" tint="-0.24994659260841701"/>
      </left>
      <right style="thin">
        <color theme="4" tint="-0.24994659260841701"/>
      </right>
      <top style="medium">
        <color theme="4" tint="-0.24994659260841701"/>
      </top>
      <bottom style="thin">
        <color theme="4" tint="-0.24994659260841701"/>
      </bottom>
      <diagonal/>
    </border>
    <border>
      <left style="thin">
        <color theme="4" tint="-0.24994659260841701"/>
      </left>
      <right style="thin">
        <color theme="4" tint="-0.24994659260841701"/>
      </right>
      <top style="medium">
        <color theme="4" tint="-0.24994659260841701"/>
      </top>
      <bottom style="thin">
        <color theme="4" tint="-0.24994659260841701"/>
      </bottom>
      <diagonal/>
    </border>
    <border>
      <left style="thin">
        <color theme="4" tint="-0.24994659260841701"/>
      </left>
      <right style="medium">
        <color theme="4" tint="-0.24994659260841701"/>
      </right>
      <top style="medium">
        <color theme="4" tint="-0.24994659260841701"/>
      </top>
      <bottom style="thin">
        <color theme="4" tint="-0.24994659260841701"/>
      </bottom>
      <diagonal/>
    </border>
    <border>
      <left style="medium">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style="medium">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style="medium">
        <color theme="7" tint="-0.24994659260841701"/>
      </left>
      <right style="medium">
        <color theme="7" tint="-0.24994659260841701"/>
      </right>
      <top style="medium">
        <color theme="7" tint="-0.24994659260841701"/>
      </top>
      <bottom/>
      <diagonal/>
    </border>
    <border>
      <left style="medium">
        <color theme="8" tint="-0.24994659260841701"/>
      </left>
      <right style="medium">
        <color theme="8" tint="-0.24994659260841701"/>
      </right>
      <top style="medium">
        <color theme="8" tint="-0.24994659260841701"/>
      </top>
      <bottom/>
      <diagonal/>
    </border>
    <border>
      <left style="thin">
        <color theme="8" tint="-0.24994659260841701"/>
      </left>
      <right style="medium">
        <color theme="8" tint="-0.24994659260841701"/>
      </right>
      <top style="medium">
        <color theme="8" tint="-0.24994659260841701"/>
      </top>
      <bottom style="medium">
        <color theme="8" tint="-0.24994659260841701"/>
      </bottom>
      <diagonal/>
    </border>
    <border>
      <left style="thin">
        <color theme="7" tint="-0.24994659260841701"/>
      </left>
      <right style="medium">
        <color theme="7" tint="-0.24994659260841701"/>
      </right>
      <top style="thin">
        <color theme="7" tint="-0.24994659260841701"/>
      </top>
      <bottom style="thin">
        <color theme="7" tint="-0.24994659260841701"/>
      </bottom>
      <diagonal/>
    </border>
    <border>
      <left style="thin">
        <color theme="7" tint="-0.24994659260841701"/>
      </left>
      <right style="medium">
        <color theme="7" tint="-0.24994659260841701"/>
      </right>
      <top style="thin">
        <color theme="7" tint="-0.24994659260841701"/>
      </top>
      <bottom style="medium">
        <color theme="7" tint="-0.24994659260841701"/>
      </bottom>
      <diagonal/>
    </border>
    <border>
      <left style="medium">
        <color theme="7" tint="-0.24994659260841701"/>
      </left>
      <right style="thin">
        <color theme="7" tint="-0.24994659260841701"/>
      </right>
      <top style="thin">
        <color theme="7" tint="-0.24994659260841701"/>
      </top>
      <bottom style="thin">
        <color theme="7" tint="-0.24994659260841701"/>
      </bottom>
      <diagonal/>
    </border>
    <border>
      <left style="medium">
        <color theme="7" tint="-0.24994659260841701"/>
      </left>
      <right style="thin">
        <color theme="7" tint="-0.24994659260841701"/>
      </right>
      <top style="medium">
        <color theme="7" tint="-0.24994659260841701"/>
      </top>
      <bottom style="thin">
        <color theme="7" tint="-0.24994659260841701"/>
      </bottom>
      <diagonal/>
    </border>
    <border>
      <left style="thin">
        <color theme="7" tint="-0.24994659260841701"/>
      </left>
      <right style="thin">
        <color theme="7" tint="-0.24994659260841701"/>
      </right>
      <top style="medium">
        <color theme="7" tint="-0.24994659260841701"/>
      </top>
      <bottom style="thin">
        <color theme="7" tint="-0.24994659260841701"/>
      </bottom>
      <diagonal/>
    </border>
    <border>
      <left style="thin">
        <color theme="7" tint="-0.24994659260841701"/>
      </left>
      <right style="medium">
        <color theme="7" tint="-0.24994659260841701"/>
      </right>
      <top style="medium">
        <color theme="7" tint="-0.24994659260841701"/>
      </top>
      <bottom style="thin">
        <color theme="7" tint="-0.24994659260841701"/>
      </bottom>
      <diagonal/>
    </border>
    <border>
      <left style="medium">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medium">
        <color theme="1" tint="0.24994659260841701"/>
      </right>
      <top style="medium">
        <color theme="1" tint="0.24994659260841701"/>
      </top>
      <bottom style="medium">
        <color theme="1" tint="0.24994659260841701"/>
      </bottom>
      <diagonal/>
    </border>
    <border>
      <left style="medium">
        <color theme="5" tint="-0.24994659260841701"/>
      </left>
      <right/>
      <top style="medium">
        <color theme="5" tint="-0.24994659260841701"/>
      </top>
      <bottom style="thin">
        <color theme="5" tint="-0.24994659260841701"/>
      </bottom>
      <diagonal/>
    </border>
    <border>
      <left/>
      <right style="thin">
        <color theme="5" tint="-0.24994659260841701"/>
      </right>
      <top style="medium">
        <color theme="5" tint="-0.24994659260841701"/>
      </top>
      <bottom style="thin">
        <color theme="5" tint="-0.24994659260841701"/>
      </bottom>
      <diagonal/>
    </border>
    <border>
      <left style="medium">
        <color theme="5" tint="-0.24994659260841701"/>
      </left>
      <right/>
      <top style="thin">
        <color theme="5" tint="-0.24994659260841701"/>
      </top>
      <bottom style="thin">
        <color theme="5" tint="-0.24994659260841701"/>
      </bottom>
      <diagonal/>
    </border>
    <border>
      <left style="medium">
        <color theme="5" tint="-0.24994659260841701"/>
      </left>
      <right/>
      <top style="thin">
        <color theme="5" tint="-0.24994659260841701"/>
      </top>
      <bottom style="medium">
        <color theme="5" tint="-0.24994659260841701"/>
      </bottom>
      <diagonal/>
    </border>
    <border>
      <left/>
      <right style="thin">
        <color theme="5" tint="-0.24994659260841701"/>
      </right>
      <top style="thin">
        <color theme="5" tint="-0.24994659260841701"/>
      </top>
      <bottom style="thin">
        <color theme="5" tint="-0.24994659260841701"/>
      </bottom>
      <diagonal/>
    </border>
    <border>
      <left/>
      <right style="thin">
        <color theme="5" tint="-0.24994659260841701"/>
      </right>
      <top style="thin">
        <color theme="5" tint="-0.24994659260841701"/>
      </top>
      <bottom style="medium">
        <color theme="5" tint="-0.24994659260841701"/>
      </bottom>
      <diagonal/>
    </border>
    <border>
      <left style="double">
        <color theme="5" tint="-0.24994659260841701"/>
      </left>
      <right style="double">
        <color theme="5" tint="-0.24994659260841701"/>
      </right>
      <top style="double">
        <color theme="5" tint="-0.24994659260841701"/>
      </top>
      <bottom style="double">
        <color theme="5" tint="-0.24994659260841701"/>
      </bottom>
      <diagonal/>
    </border>
    <border>
      <left style="double">
        <color theme="4" tint="-0.24994659260841701"/>
      </left>
      <right style="double">
        <color theme="4" tint="-0.24994659260841701"/>
      </right>
      <top style="double">
        <color theme="4" tint="-0.24994659260841701"/>
      </top>
      <bottom style="double">
        <color theme="4" tint="-0.24994659260841701"/>
      </bottom>
      <diagonal/>
    </border>
    <border>
      <left style="medium">
        <color theme="4" tint="-0.24994659260841701"/>
      </left>
      <right/>
      <top style="medium">
        <color theme="4" tint="-0.24994659260841701"/>
      </top>
      <bottom style="thin">
        <color theme="4" tint="-0.24994659260841701"/>
      </bottom>
      <diagonal/>
    </border>
    <border>
      <left style="medium">
        <color theme="4" tint="-0.24994659260841701"/>
      </left>
      <right/>
      <top style="thin">
        <color theme="4" tint="-0.24994659260841701"/>
      </top>
      <bottom style="thin">
        <color theme="4" tint="-0.24994659260841701"/>
      </bottom>
      <diagonal/>
    </border>
    <border>
      <left style="medium">
        <color theme="4" tint="-0.24994659260841701"/>
      </left>
      <right/>
      <top style="thin">
        <color theme="4" tint="-0.24994659260841701"/>
      </top>
      <bottom style="medium">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style="thin">
        <color theme="4" tint="-0.24994659260841701"/>
      </top>
      <bottom style="medium">
        <color theme="4" tint="-0.24994659260841701"/>
      </bottom>
      <diagonal/>
    </border>
    <border>
      <left style="double">
        <color theme="7" tint="-0.24994659260841701"/>
      </left>
      <right style="double">
        <color theme="7" tint="-0.24994659260841701"/>
      </right>
      <top style="double">
        <color theme="7" tint="-0.24994659260841701"/>
      </top>
      <bottom style="double">
        <color theme="7" tint="-0.24994659260841701"/>
      </bottom>
      <diagonal/>
    </border>
    <border>
      <left style="medium">
        <color theme="7" tint="-0.24994659260841701"/>
      </left>
      <right/>
      <top style="thin">
        <color theme="7" tint="-0.24994659260841701"/>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medium">
        <color theme="7" tint="-0.24994659260841701"/>
      </top>
      <bottom/>
      <diagonal/>
    </border>
    <border>
      <left style="thin">
        <color theme="7" tint="-0.24994659260841701"/>
      </left>
      <right style="thin">
        <color theme="7" tint="-0.24994659260841701"/>
      </right>
      <top/>
      <bottom/>
      <diagonal/>
    </border>
    <border>
      <left style="medium">
        <color theme="7" tint="-0.24994659260841701"/>
      </left>
      <right/>
      <top style="thin">
        <color theme="7" tint="-0.24994659260841701"/>
      </top>
      <bottom style="medium">
        <color theme="7" tint="-0.24994659260841701"/>
      </bottom>
      <diagonal/>
    </border>
    <border>
      <left/>
      <right style="thin">
        <color theme="7" tint="-0.24994659260841701"/>
      </right>
      <top style="thin">
        <color theme="7" tint="-0.24994659260841701"/>
      </top>
      <bottom style="medium">
        <color theme="7" tint="-0.24994659260841701"/>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medium">
        <color theme="8" tint="-0.24994659260841701"/>
      </left>
      <right/>
      <top style="medium">
        <color theme="8" tint="-0.24994659260841701"/>
      </top>
      <bottom style="medium">
        <color theme="8" tint="-0.24994659260841701"/>
      </bottom>
      <diagonal/>
    </border>
    <border>
      <left/>
      <right style="thin">
        <color theme="8" tint="-0.24994659260841701"/>
      </right>
      <top style="medium">
        <color theme="8" tint="-0.24994659260841701"/>
      </top>
      <bottom style="medium">
        <color theme="8" tint="-0.24994659260841701"/>
      </bottom>
      <diagonal/>
    </border>
  </borders>
  <cellStyleXfs count="4">
    <xf numFmtId="0" fontId="0" fillId="0" borderId="0"/>
    <xf numFmtId="0" fontId="2" fillId="0" borderId="0"/>
    <xf numFmtId="0" fontId="29" fillId="0" borderId="0"/>
    <xf numFmtId="164" fontId="30" fillId="0" borderId="0" applyFont="0" applyFill="0" applyBorder="0" applyAlignment="0" applyProtection="0"/>
  </cellStyleXfs>
  <cellXfs count="258">
    <xf numFmtId="0" fontId="0" fillId="0" borderId="0" xfId="0"/>
    <xf numFmtId="0" fontId="0" fillId="0" borderId="0" xfId="0" applyAlignment="1">
      <alignment vertical="center"/>
    </xf>
    <xf numFmtId="0" fontId="0" fillId="10" borderId="1" xfId="0" applyFill="1" applyBorder="1" applyAlignment="1">
      <alignment vertical="center"/>
    </xf>
    <xf numFmtId="0" fontId="12" fillId="3" borderId="1" xfId="0" applyFont="1" applyFill="1" applyBorder="1" applyAlignment="1">
      <alignment vertical="center"/>
    </xf>
    <xf numFmtId="0" fontId="19" fillId="3" borderId="1" xfId="0" applyFont="1" applyFill="1" applyBorder="1" applyAlignment="1">
      <alignment vertical="center"/>
    </xf>
    <xf numFmtId="0" fontId="0" fillId="3" borderId="1" xfId="0" applyFill="1" applyBorder="1" applyAlignment="1">
      <alignment vertical="center"/>
    </xf>
    <xf numFmtId="49" fontId="0" fillId="3" borderId="1" xfId="0" applyNumberFormat="1" applyFill="1" applyBorder="1" applyAlignment="1">
      <alignment horizontal="left" vertical="center"/>
    </xf>
    <xf numFmtId="49" fontId="0" fillId="3" borderId="1" xfId="0" applyNumberFormat="1" applyFill="1" applyBorder="1" applyAlignment="1">
      <alignment vertical="center"/>
    </xf>
    <xf numFmtId="0" fontId="12" fillId="10" borderId="1" xfId="0" applyFont="1" applyFill="1" applyBorder="1" applyAlignment="1">
      <alignment vertical="center"/>
    </xf>
    <xf numFmtId="0" fontId="19" fillId="10" borderId="1" xfId="0" applyFont="1" applyFill="1" applyBorder="1" applyAlignment="1">
      <alignment vertical="center"/>
    </xf>
    <xf numFmtId="0" fontId="12" fillId="11" borderId="1" xfId="0" applyFont="1" applyFill="1" applyBorder="1" applyAlignment="1">
      <alignment vertical="center"/>
    </xf>
    <xf numFmtId="0" fontId="19" fillId="11" borderId="1" xfId="0" applyFont="1" applyFill="1" applyBorder="1" applyAlignment="1">
      <alignment vertical="center"/>
    </xf>
    <xf numFmtId="0" fontId="0" fillId="11" borderId="1" xfId="0" applyFill="1" applyBorder="1" applyAlignment="1">
      <alignment vertical="center"/>
    </xf>
    <xf numFmtId="0" fontId="0" fillId="10" borderId="31" xfId="0" applyFill="1" applyBorder="1" applyAlignment="1">
      <alignment horizontal="left" vertical="center"/>
    </xf>
    <xf numFmtId="0" fontId="0" fillId="3" borderId="1" xfId="0" applyFill="1" applyBorder="1" applyAlignment="1">
      <alignment horizontal="left" vertical="center"/>
    </xf>
    <xf numFmtId="0" fontId="12" fillId="15" borderId="1" xfId="0" applyFont="1" applyFill="1" applyBorder="1" applyAlignment="1">
      <alignment vertical="center"/>
    </xf>
    <xf numFmtId="0" fontId="19" fillId="15" borderId="1" xfId="0" applyFont="1" applyFill="1" applyBorder="1" applyAlignment="1">
      <alignment vertical="center"/>
    </xf>
    <xf numFmtId="0" fontId="0" fillId="15" borderId="1" xfId="0" applyFill="1" applyBorder="1" applyAlignment="1">
      <alignment vertical="center"/>
    </xf>
    <xf numFmtId="0" fontId="12" fillId="3" borderId="46" xfId="0" applyFont="1" applyFill="1" applyBorder="1" applyAlignment="1" applyProtection="1">
      <alignment horizontal="left" vertical="center"/>
      <protection locked="0"/>
    </xf>
    <xf numFmtId="3" fontId="12" fillId="3" borderId="46" xfId="0" applyNumberFormat="1" applyFont="1" applyFill="1" applyBorder="1" applyAlignment="1" applyProtection="1">
      <alignment horizontal="left" vertical="center"/>
      <protection locked="0"/>
    </xf>
    <xf numFmtId="14" fontId="12" fillId="7" borderId="47" xfId="0" applyNumberFormat="1" applyFont="1" applyFill="1" applyBorder="1" applyAlignment="1" applyProtection="1">
      <alignment horizontal="left" vertical="center" wrapText="1"/>
      <protection locked="0"/>
    </xf>
    <xf numFmtId="0" fontId="12" fillId="7" borderId="47" xfId="0" applyFont="1" applyFill="1" applyBorder="1" applyAlignment="1" applyProtection="1">
      <alignment horizontal="left" vertical="center" wrapText="1"/>
      <protection locked="0"/>
    </xf>
    <xf numFmtId="0" fontId="0" fillId="10" borderId="55" xfId="0" quotePrefix="1" applyFill="1" applyBorder="1" applyAlignment="1">
      <alignment horizontal="left" vertical="center"/>
    </xf>
    <xf numFmtId="0" fontId="0" fillId="10" borderId="56" xfId="0" applyFill="1" applyBorder="1" applyAlignment="1">
      <alignment horizontal="left" vertical="center"/>
    </xf>
    <xf numFmtId="0" fontId="12" fillId="10" borderId="54" xfId="0" applyFont="1" applyFill="1" applyBorder="1" applyAlignment="1" applyProtection="1">
      <alignment horizontal="left" vertical="center" wrapText="1"/>
      <protection locked="0"/>
    </xf>
    <xf numFmtId="0" fontId="12" fillId="11" borderId="61" xfId="0" applyFont="1" applyFill="1" applyBorder="1" applyAlignment="1" applyProtection="1">
      <alignment horizontal="left" vertical="center" wrapText="1"/>
      <protection locked="0"/>
    </xf>
    <xf numFmtId="14" fontId="12" fillId="10" borderId="54" xfId="0" applyNumberFormat="1" applyFont="1" applyFill="1" applyBorder="1" applyAlignment="1" applyProtection="1">
      <alignment horizontal="left" vertical="center" wrapText="1"/>
      <protection locked="0"/>
    </xf>
    <xf numFmtId="4" fontId="11" fillId="2" borderId="1" xfId="1" applyNumberFormat="1" applyFont="1" applyFill="1" applyBorder="1" applyAlignment="1">
      <alignment horizontal="center" vertical="center" textRotation="90" wrapText="1"/>
    </xf>
    <xf numFmtId="0" fontId="3" fillId="0" borderId="0" xfId="0" applyFont="1" applyAlignment="1">
      <alignment vertical="center"/>
    </xf>
    <xf numFmtId="0" fontId="2" fillId="0" borderId="0" xfId="1" applyAlignment="1">
      <alignment horizontal="center" vertical="center"/>
    </xf>
    <xf numFmtId="4" fontId="15" fillId="0" borderId="0" xfId="1" applyNumberFormat="1" applyFont="1" applyAlignment="1">
      <alignment vertical="center"/>
    </xf>
    <xf numFmtId="4" fontId="2" fillId="0" borderId="0" xfId="1" applyNumberFormat="1" applyAlignment="1">
      <alignment vertical="center"/>
    </xf>
    <xf numFmtId="0" fontId="17" fillId="0" borderId="0" xfId="0" applyFont="1" applyAlignment="1">
      <alignment vertical="center"/>
    </xf>
    <xf numFmtId="0" fontId="16" fillId="0" borderId="0" xfId="0" applyFont="1" applyAlignment="1">
      <alignment vertical="center"/>
    </xf>
    <xf numFmtId="0" fontId="14" fillId="0" borderId="0" xfId="0" applyFont="1" applyAlignment="1">
      <alignment vertical="center" wrapText="1"/>
    </xf>
    <xf numFmtId="0" fontId="3" fillId="2" borderId="1" xfId="0" applyFont="1" applyFill="1" applyBorder="1" applyAlignment="1">
      <alignment horizontal="center" vertical="center"/>
    </xf>
    <xf numFmtId="0" fontId="14" fillId="0" borderId="0" xfId="0" applyFont="1" applyAlignment="1">
      <alignment vertical="center"/>
    </xf>
    <xf numFmtId="0" fontId="4" fillId="0" borderId="0" xfId="0" applyFont="1" applyAlignment="1">
      <alignment vertical="center"/>
    </xf>
    <xf numFmtId="0" fontId="2" fillId="0" borderId="4" xfId="1" applyBorder="1" applyAlignment="1">
      <alignment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right" vertical="center"/>
    </xf>
    <xf numFmtId="49" fontId="3" fillId="0" borderId="0" xfId="0" applyNumberFormat="1" applyFont="1" applyAlignment="1">
      <alignment vertical="center"/>
    </xf>
    <xf numFmtId="14" fontId="3" fillId="0" borderId="1" xfId="0" applyNumberFormat="1"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18" fillId="8" borderId="37" xfId="0" applyFont="1" applyFill="1" applyBorder="1" applyAlignment="1">
      <alignment horizontal="left" vertical="center"/>
    </xf>
    <xf numFmtId="0" fontId="18" fillId="8" borderId="38" xfId="0" applyFont="1" applyFill="1" applyBorder="1" applyAlignment="1" applyProtection="1">
      <alignment horizontal="left" vertical="center"/>
      <protection locked="0"/>
    </xf>
    <xf numFmtId="0" fontId="18" fillId="8" borderId="38" xfId="0" applyFont="1" applyFill="1" applyBorder="1" applyAlignment="1">
      <alignment horizontal="left" vertical="center"/>
    </xf>
    <xf numFmtId="0" fontId="18" fillId="8" borderId="39" xfId="0" applyFont="1" applyFill="1" applyBorder="1" applyAlignment="1">
      <alignment horizontal="left" vertical="center"/>
    </xf>
    <xf numFmtId="0" fontId="0" fillId="0" borderId="0" xfId="0" applyAlignment="1">
      <alignment horizontal="left" vertical="center"/>
    </xf>
    <xf numFmtId="0" fontId="0" fillId="0" borderId="0" xfId="0" applyAlignment="1" applyProtection="1">
      <alignment horizontal="left" vertical="center"/>
      <protection locked="0"/>
    </xf>
    <xf numFmtId="0" fontId="13" fillId="5" borderId="15" xfId="0" applyFont="1" applyFill="1" applyBorder="1" applyAlignment="1">
      <alignment horizontal="left" vertical="center"/>
    </xf>
    <xf numFmtId="0" fontId="0" fillId="3" borderId="40" xfId="0" applyFill="1" applyBorder="1" applyAlignment="1">
      <alignment horizontal="left" vertical="center"/>
    </xf>
    <xf numFmtId="0" fontId="0" fillId="3" borderId="41" xfId="0" applyFill="1" applyBorder="1" applyAlignment="1">
      <alignment horizontal="left" vertical="center" wrapText="1"/>
    </xf>
    <xf numFmtId="0" fontId="0" fillId="3" borderId="16" xfId="0" quotePrefix="1" applyFill="1" applyBorder="1" applyAlignment="1">
      <alignment horizontal="left" vertical="center" wrapText="1"/>
    </xf>
    <xf numFmtId="0" fontId="0" fillId="3" borderId="42" xfId="0" applyFill="1" applyBorder="1" applyAlignment="1">
      <alignment horizontal="left" vertical="center"/>
    </xf>
    <xf numFmtId="0" fontId="0" fillId="3" borderId="44" xfId="0" applyFill="1" applyBorder="1" applyAlignment="1">
      <alignment horizontal="left" vertical="center" wrapText="1"/>
    </xf>
    <xf numFmtId="3" fontId="0" fillId="3" borderId="17" xfId="0" applyNumberFormat="1" applyFill="1" applyBorder="1" applyAlignment="1">
      <alignment horizontal="left" vertical="center"/>
    </xf>
    <xf numFmtId="0" fontId="0" fillId="3" borderId="17" xfId="0" applyFill="1" applyBorder="1" applyAlignment="1">
      <alignment horizontal="left" vertical="center" wrapText="1"/>
    </xf>
    <xf numFmtId="0" fontId="0" fillId="3" borderId="43" xfId="0" applyFill="1" applyBorder="1" applyAlignment="1">
      <alignment horizontal="left" vertical="center"/>
    </xf>
    <xf numFmtId="0" fontId="0" fillId="3" borderId="45" xfId="0" applyFill="1" applyBorder="1" applyAlignment="1">
      <alignment horizontal="left" vertical="center" wrapText="1"/>
    </xf>
    <xf numFmtId="0" fontId="0" fillId="3" borderId="18" xfId="0" applyFill="1" applyBorder="1" applyAlignment="1">
      <alignment horizontal="left" vertical="center" wrapText="1"/>
    </xf>
    <xf numFmtId="0" fontId="0" fillId="0" borderId="0" xfId="0" applyAlignment="1">
      <alignment horizontal="left" vertical="center" wrapText="1"/>
    </xf>
    <xf numFmtId="0" fontId="13" fillId="6" borderId="19" xfId="0" applyFont="1" applyFill="1" applyBorder="1" applyAlignment="1">
      <alignment horizontal="left" vertical="center"/>
    </xf>
    <xf numFmtId="0" fontId="0" fillId="7" borderId="48" xfId="0" applyFill="1" applyBorder="1" applyAlignment="1">
      <alignment horizontal="left" vertical="center"/>
    </xf>
    <xf numFmtId="14" fontId="0" fillId="7" borderId="51" xfId="0" applyNumberFormat="1" applyFill="1" applyBorder="1" applyAlignment="1">
      <alignment horizontal="left" vertical="center"/>
    </xf>
    <xf numFmtId="0" fontId="0" fillId="7" borderId="22" xfId="0" applyFill="1" applyBorder="1" applyAlignment="1">
      <alignment horizontal="left" vertical="center"/>
    </xf>
    <xf numFmtId="0" fontId="0" fillId="7" borderId="49" xfId="0" applyFill="1" applyBorder="1" applyAlignment="1">
      <alignment horizontal="left" vertical="center"/>
    </xf>
    <xf numFmtId="0" fontId="0" fillId="7" borderId="52" xfId="0" applyFill="1" applyBorder="1" applyAlignment="1">
      <alignment horizontal="left" vertical="center"/>
    </xf>
    <xf numFmtId="0" fontId="0" fillId="7" borderId="24" xfId="0" applyFill="1" applyBorder="1" applyAlignment="1">
      <alignment horizontal="left" vertical="center"/>
    </xf>
    <xf numFmtId="0" fontId="0" fillId="7" borderId="52" xfId="0" applyFill="1" applyBorder="1" applyAlignment="1">
      <alignment horizontal="left" vertical="center" wrapText="1"/>
    </xf>
    <xf numFmtId="0" fontId="0" fillId="7" borderId="24" xfId="0" applyFill="1" applyBorder="1" applyAlignment="1">
      <alignment horizontal="left" vertical="center" wrapText="1"/>
    </xf>
    <xf numFmtId="0" fontId="0" fillId="7" borderId="50" xfId="0" applyFill="1" applyBorder="1" applyAlignment="1">
      <alignment horizontal="left" vertical="center"/>
    </xf>
    <xf numFmtId="0" fontId="0" fillId="7" borderId="53" xfId="0" applyFill="1" applyBorder="1" applyAlignment="1">
      <alignment horizontal="left" vertical="center"/>
    </xf>
    <xf numFmtId="0" fontId="0" fillId="7" borderId="27" xfId="0" applyFill="1" applyBorder="1" applyAlignment="1">
      <alignment horizontal="left" vertical="center"/>
    </xf>
    <xf numFmtId="0" fontId="0" fillId="7" borderId="20" xfId="0" applyFill="1" applyBorder="1" applyAlignment="1">
      <alignment horizontal="left" vertical="center"/>
    </xf>
    <xf numFmtId="14" fontId="0" fillId="7" borderId="21" xfId="0" applyNumberFormat="1" applyFill="1" applyBorder="1" applyAlignment="1">
      <alignment horizontal="left" vertical="center"/>
    </xf>
    <xf numFmtId="0" fontId="0" fillId="7" borderId="23" xfId="0" applyFill="1" applyBorder="1" applyAlignment="1">
      <alignment horizontal="left" vertical="center"/>
    </xf>
    <xf numFmtId="0" fontId="0" fillId="7" borderId="13" xfId="0" applyFill="1" applyBorder="1" applyAlignment="1">
      <alignment horizontal="left" vertical="center"/>
    </xf>
    <xf numFmtId="0" fontId="0" fillId="7" borderId="13" xfId="0" applyFill="1" applyBorder="1" applyAlignment="1">
      <alignment horizontal="left" vertical="center" wrapText="1"/>
    </xf>
    <xf numFmtId="0" fontId="0" fillId="7" borderId="25" xfId="0" applyFill="1" applyBorder="1" applyAlignment="1">
      <alignment horizontal="left" vertical="center"/>
    </xf>
    <xf numFmtId="0" fontId="0" fillId="7" borderId="26" xfId="0" applyFill="1" applyBorder="1" applyAlignment="1">
      <alignment horizontal="left" vertical="center"/>
    </xf>
    <xf numFmtId="0" fontId="13" fillId="9" borderId="28" xfId="0" applyFont="1" applyFill="1" applyBorder="1" applyAlignment="1">
      <alignment horizontal="left" vertical="center"/>
    </xf>
    <xf numFmtId="0" fontId="0" fillId="10" borderId="31" xfId="0" applyFill="1" applyBorder="1" applyAlignment="1">
      <alignment horizontal="left" vertical="center" wrapText="1"/>
    </xf>
    <xf numFmtId="0" fontId="0" fillId="10" borderId="55" xfId="0" quotePrefix="1" applyFill="1" applyBorder="1" applyAlignment="1">
      <alignment horizontal="left" vertical="center" wrapText="1"/>
    </xf>
    <xf numFmtId="0" fontId="0" fillId="10" borderId="56" xfId="0" applyFill="1" applyBorder="1" applyAlignment="1">
      <alignment horizontal="left" vertical="center" wrapText="1"/>
    </xf>
    <xf numFmtId="0" fontId="0" fillId="10" borderId="31" xfId="0" quotePrefix="1" applyFill="1" applyBorder="1" applyAlignment="1">
      <alignment horizontal="left" vertical="center" wrapText="1"/>
    </xf>
    <xf numFmtId="0" fontId="0" fillId="10" borderId="59" xfId="0" quotePrefix="1" applyFill="1" applyBorder="1" applyAlignment="1">
      <alignment horizontal="left" vertical="center"/>
    </xf>
    <xf numFmtId="0" fontId="0" fillId="10" borderId="60" xfId="0" applyFill="1" applyBorder="1" applyAlignment="1">
      <alignment horizontal="left" vertical="center"/>
    </xf>
    <xf numFmtId="0" fontId="0" fillId="10" borderId="32" xfId="0" applyFill="1" applyBorder="1" applyAlignment="1">
      <alignment horizontal="left" vertical="center"/>
    </xf>
    <xf numFmtId="0" fontId="13" fillId="12" borderId="29" xfId="0" applyFont="1" applyFill="1" applyBorder="1" applyAlignment="1">
      <alignment horizontal="left" vertical="center"/>
    </xf>
    <xf numFmtId="0" fontId="0" fillId="11" borderId="62" xfId="0" applyFill="1" applyBorder="1" applyAlignment="1">
      <alignment horizontal="left" vertical="center"/>
    </xf>
    <xf numFmtId="0" fontId="0" fillId="11" borderId="63" xfId="0" applyFill="1" applyBorder="1" applyAlignment="1">
      <alignment horizontal="left" vertical="center" wrapText="1"/>
    </xf>
    <xf numFmtId="0" fontId="0" fillId="11" borderId="30" xfId="0" applyFill="1" applyBorder="1" applyAlignment="1">
      <alignment horizontal="left" vertical="center" wrapText="1"/>
    </xf>
    <xf numFmtId="0" fontId="26" fillId="0" borderId="0" xfId="0" applyFont="1"/>
    <xf numFmtId="4" fontId="27" fillId="0" borderId="0" xfId="1" applyNumberFormat="1" applyFont="1" applyAlignment="1" applyProtection="1">
      <alignment horizontal="center"/>
      <protection locked="0"/>
    </xf>
    <xf numFmtId="0" fontId="27" fillId="0" borderId="0" xfId="1" applyFont="1" applyAlignment="1" applyProtection="1">
      <alignment horizontal="center"/>
      <protection locked="0"/>
    </xf>
    <xf numFmtId="4" fontId="28" fillId="0" borderId="0" xfId="0" applyNumberFormat="1" applyFont="1" applyAlignment="1" applyProtection="1">
      <alignment horizontal="center"/>
      <protection locked="0"/>
    </xf>
    <xf numFmtId="0" fontId="28" fillId="0" borderId="0" xfId="0" applyFont="1" applyAlignment="1" applyProtection="1">
      <alignment horizontal="center"/>
      <protection locked="0"/>
    </xf>
    <xf numFmtId="0" fontId="28" fillId="0" borderId="0" xfId="0" applyFont="1"/>
    <xf numFmtId="2" fontId="28" fillId="0" borderId="1" xfId="3" applyNumberFormat="1" applyFont="1" applyFill="1" applyBorder="1" applyAlignment="1" applyProtection="1">
      <alignment horizontal="center" vertical="center" wrapText="1"/>
      <protection locked="0"/>
    </xf>
    <xf numFmtId="2" fontId="28" fillId="0" borderId="1" xfId="1" applyNumberFormat="1" applyFont="1" applyBorder="1" applyAlignment="1" applyProtection="1">
      <alignment horizontal="center" vertical="center" wrapText="1"/>
      <protection locked="0"/>
    </xf>
    <xf numFmtId="0" fontId="27" fillId="0" borderId="1" xfId="1" applyFont="1" applyBorder="1" applyAlignment="1" applyProtection="1">
      <alignment horizontal="center" vertical="center" wrapText="1"/>
      <protection locked="0"/>
    </xf>
    <xf numFmtId="4" fontId="28" fillId="0" borderId="1" xfId="1" applyNumberFormat="1" applyFont="1" applyBorder="1" applyAlignment="1" applyProtection="1">
      <alignment horizontal="center" vertical="center" wrapText="1"/>
      <protection locked="0"/>
    </xf>
    <xf numFmtId="4" fontId="28" fillId="0" borderId="1" xfId="0" applyNumberFormat="1" applyFont="1" applyBorder="1" applyAlignment="1">
      <alignment horizontal="center" vertical="center"/>
    </xf>
    <xf numFmtId="4" fontId="3" fillId="0" borderId="1" xfId="1" applyNumberFormat="1" applyFont="1" applyBorder="1" applyAlignment="1" applyProtection="1">
      <alignment horizontal="center" vertical="top" wrapText="1"/>
      <protection locked="0"/>
    </xf>
    <xf numFmtId="4" fontId="11" fillId="2" borderId="1" xfId="1"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11" fillId="2" borderId="1" xfId="1" applyFont="1" applyFill="1" applyBorder="1" applyAlignment="1">
      <alignment horizontal="center" vertical="center" wrapText="1"/>
    </xf>
    <xf numFmtId="0" fontId="12" fillId="3" borderId="46" xfId="0" applyFont="1" applyFill="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hidden="1"/>
    </xf>
    <xf numFmtId="0" fontId="12" fillId="14" borderId="33" xfId="0" applyFont="1" applyFill="1" applyBorder="1" applyAlignment="1">
      <alignment horizontal="left" vertical="center"/>
    </xf>
    <xf numFmtId="0" fontId="12" fillId="14" borderId="58" xfId="0" applyFont="1" applyFill="1" applyBorder="1" applyAlignment="1">
      <alignment horizontal="left" vertical="center"/>
    </xf>
    <xf numFmtId="0" fontId="12" fillId="14" borderId="14" xfId="0" applyFont="1" applyFill="1" applyBorder="1" applyAlignment="1">
      <alignment horizontal="left" vertical="center"/>
    </xf>
    <xf numFmtId="0" fontId="12" fillId="14" borderId="31" xfId="0" applyFont="1" applyFill="1" applyBorder="1" applyAlignment="1">
      <alignment horizontal="left" vertical="center"/>
    </xf>
    <xf numFmtId="0" fontId="12" fillId="14" borderId="34" xfId="0" applyFont="1" applyFill="1" applyBorder="1" applyAlignment="1">
      <alignment horizontal="left" vertical="center"/>
    </xf>
    <xf numFmtId="0" fontId="12" fillId="14" borderId="57" xfId="0" applyFont="1" applyFill="1" applyBorder="1" applyAlignment="1">
      <alignment horizontal="left" vertical="center"/>
    </xf>
    <xf numFmtId="0" fontId="12" fillId="14" borderId="35" xfId="0" applyFont="1" applyFill="1" applyBorder="1" applyAlignment="1">
      <alignment horizontal="left" vertical="center"/>
    </xf>
    <xf numFmtId="0" fontId="12" fillId="14" borderId="36" xfId="0" applyFont="1" applyFill="1" applyBorder="1" applyAlignment="1">
      <alignment horizontal="lef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pplyProtection="1">
      <alignment horizontal="left" vertical="center" wrapText="1"/>
      <protection hidden="1"/>
    </xf>
    <xf numFmtId="0" fontId="3" fillId="0" borderId="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pplyProtection="1">
      <alignment horizontal="left" vertical="center" wrapText="1"/>
      <protection hidden="1"/>
    </xf>
    <xf numFmtId="0" fontId="3" fillId="0" borderId="3"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5" xfId="0" applyFont="1" applyBorder="1" applyAlignment="1" applyProtection="1">
      <alignment horizontal="left" vertical="center" wrapText="1"/>
      <protection hidden="1"/>
    </xf>
    <xf numFmtId="0" fontId="3" fillId="0" borderId="6"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7" xfId="0" applyFont="1" applyBorder="1" applyAlignment="1" applyProtection="1">
      <alignment horizontal="left" vertical="center" wrapText="1"/>
      <protection hidden="1"/>
    </xf>
    <xf numFmtId="0" fontId="3" fillId="0" borderId="11" xfId="0" applyFont="1" applyBorder="1" applyAlignment="1" applyProtection="1">
      <alignment horizontal="left" vertical="center" wrapText="1"/>
      <protection hidden="1"/>
    </xf>
    <xf numFmtId="0" fontId="3" fillId="0" borderId="2"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pplyProtection="1">
      <alignment horizontal="center" vertical="center" wrapText="1"/>
      <protection hidden="1"/>
    </xf>
    <xf numFmtId="0" fontId="3" fillId="0" borderId="1" xfId="0" applyFont="1" applyBorder="1" applyAlignment="1">
      <alignment horizontal="center" vertical="center"/>
    </xf>
    <xf numFmtId="0" fontId="9"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0" xfId="0" applyFont="1" applyFill="1" applyAlignment="1">
      <alignment horizontal="center" vertical="center"/>
    </xf>
    <xf numFmtId="0" fontId="7" fillId="4" borderId="7"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12" xfId="0" applyFont="1" applyFill="1" applyBorder="1" applyAlignment="1">
      <alignment horizontal="center" vertical="center"/>
    </xf>
    <xf numFmtId="0" fontId="7" fillId="0" borderId="6" xfId="0" applyFont="1" applyBorder="1" applyAlignment="1">
      <alignment horizontal="left" vertical="center"/>
    </xf>
    <xf numFmtId="0" fontId="7" fillId="0" borderId="0" xfId="0" applyFont="1" applyAlignment="1">
      <alignment horizontal="left" vertical="center"/>
    </xf>
    <xf numFmtId="0" fontId="7" fillId="0" borderId="7" xfId="0" applyFont="1" applyBorder="1" applyAlignment="1">
      <alignment horizontal="lef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0" borderId="11" xfId="0" applyFont="1" applyBorder="1" applyAlignment="1">
      <alignment horizontal="center" vertical="center"/>
    </xf>
    <xf numFmtId="0" fontId="7" fillId="0" borderId="2" xfId="0" applyFont="1" applyBorder="1" applyAlignment="1">
      <alignment horizontal="center" vertical="center"/>
    </xf>
    <xf numFmtId="0" fontId="7" fillId="0" borderId="12"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1" xfId="0" applyFont="1" applyBorder="1" applyAlignment="1">
      <alignment horizontal="left" vertical="center" wrapText="1"/>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13" borderId="6" xfId="0" applyFont="1" applyFill="1" applyBorder="1" applyAlignment="1">
      <alignment horizontal="left" vertical="center" wrapText="1"/>
    </xf>
    <xf numFmtId="0" fontId="7" fillId="13" borderId="0" xfId="0" applyFont="1" applyFill="1" applyAlignment="1">
      <alignment horizontal="left" vertical="center" wrapText="1"/>
    </xf>
    <xf numFmtId="0" fontId="7" fillId="13" borderId="7" xfId="0" applyFont="1" applyFill="1" applyBorder="1" applyAlignment="1">
      <alignment horizontal="left" vertical="center" wrapText="1"/>
    </xf>
    <xf numFmtId="0" fontId="7" fillId="13" borderId="11" xfId="0" applyFont="1" applyFill="1" applyBorder="1" applyAlignment="1">
      <alignment horizontal="left" vertical="center" wrapText="1"/>
    </xf>
    <xf numFmtId="0" fontId="7" fillId="13" borderId="2" xfId="0" applyFont="1" applyFill="1" applyBorder="1" applyAlignment="1">
      <alignment horizontal="left" vertical="center" wrapText="1"/>
    </xf>
    <xf numFmtId="0" fontId="7" fillId="13" borderId="1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3" xfId="1" applyBorder="1" applyAlignment="1" applyProtection="1">
      <alignment horizontal="center" vertical="center" wrapText="1"/>
      <protection hidden="1"/>
    </xf>
    <xf numFmtId="0" fontId="2" fillId="0" borderId="4" xfId="1" applyBorder="1" applyAlignment="1" applyProtection="1">
      <alignment horizontal="center" vertical="center" wrapText="1"/>
      <protection hidden="1"/>
    </xf>
    <xf numFmtId="0" fontId="2" fillId="0" borderId="5" xfId="1" applyBorder="1" applyAlignment="1" applyProtection="1">
      <alignment horizontal="center" vertical="center" wrapText="1"/>
      <protection hidden="1"/>
    </xf>
    <xf numFmtId="0" fontId="2" fillId="0" borderId="6" xfId="1" applyBorder="1" applyAlignment="1" applyProtection="1">
      <alignment horizontal="center" vertical="center" wrapText="1"/>
      <protection hidden="1"/>
    </xf>
    <xf numFmtId="0" fontId="2" fillId="0" borderId="0" xfId="1" applyAlignment="1" applyProtection="1">
      <alignment horizontal="center" vertical="center" wrapText="1"/>
      <protection hidden="1"/>
    </xf>
    <xf numFmtId="0" fontId="2" fillId="0" borderId="7" xfId="1" applyBorder="1" applyAlignment="1" applyProtection="1">
      <alignment horizontal="center" vertical="center" wrapText="1"/>
      <protection hidden="1"/>
    </xf>
    <xf numFmtId="0" fontId="2" fillId="0" borderId="11" xfId="1" applyBorder="1" applyAlignment="1" applyProtection="1">
      <alignment horizontal="center" vertical="center" wrapText="1"/>
      <protection hidden="1"/>
    </xf>
    <xf numFmtId="0" fontId="2" fillId="0" borderId="2" xfId="1" applyBorder="1" applyAlignment="1" applyProtection="1">
      <alignment horizontal="center" vertical="center" wrapText="1"/>
      <protection hidden="1"/>
    </xf>
    <xf numFmtId="0" fontId="2" fillId="0" borderId="12" xfId="1" applyBorder="1" applyAlignment="1" applyProtection="1">
      <alignment horizontal="center" vertical="center" wrapText="1"/>
      <protection hidden="1"/>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6" xfId="0" applyFont="1" applyBorder="1" applyAlignment="1">
      <alignment horizontal="left"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14" fontId="3" fillId="0" borderId="8" xfId="0" applyNumberFormat="1" applyFont="1" applyBorder="1" applyAlignment="1" applyProtection="1">
      <alignment horizontal="left" vertical="center"/>
      <protection hidden="1"/>
    </xf>
    <xf numFmtId="14" fontId="3" fillId="0" borderId="9" xfId="0" applyNumberFormat="1" applyFont="1" applyBorder="1" applyAlignment="1" applyProtection="1">
      <alignment horizontal="left" vertical="center"/>
      <protection hidden="1"/>
    </xf>
    <xf numFmtId="14" fontId="3" fillId="0" borderId="10" xfId="0" applyNumberFormat="1" applyFont="1" applyBorder="1" applyAlignment="1" applyProtection="1">
      <alignment horizontal="left" vertical="center"/>
      <protection hidden="1"/>
    </xf>
    <xf numFmtId="0" fontId="24" fillId="0" borderId="0" xfId="0" applyFont="1" applyAlignment="1">
      <alignment horizontal="center" vertical="center" wrapText="1"/>
    </xf>
    <xf numFmtId="0" fontId="17" fillId="0" borderId="0" xfId="0" applyFont="1" applyAlignment="1">
      <alignment horizontal="center" vertical="center"/>
    </xf>
    <xf numFmtId="0" fontId="3" fillId="2" borderId="1" xfId="0" applyFont="1" applyFill="1" applyBorder="1" applyAlignment="1">
      <alignment horizontal="center" vertical="center"/>
    </xf>
    <xf numFmtId="4" fontId="15" fillId="0" borderId="0" xfId="1" applyNumberFormat="1" applyFont="1" applyAlignment="1">
      <alignment horizontal="center" vertical="center" wrapText="1"/>
    </xf>
    <xf numFmtId="0" fontId="23" fillId="0" borderId="0" xfId="0" applyFont="1" applyAlignment="1">
      <alignment horizontal="center" vertical="center"/>
    </xf>
    <xf numFmtId="0" fontId="3" fillId="0" borderId="8" xfId="0" applyFont="1" applyBorder="1" applyAlignment="1" applyProtection="1">
      <alignment horizontal="center" vertical="center" wrapText="1"/>
      <protection hidden="1"/>
    </xf>
    <xf numFmtId="0" fontId="3" fillId="0" borderId="9"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6" fillId="2" borderId="1" xfId="0" applyFont="1" applyFill="1" applyBorder="1" applyAlignment="1">
      <alignment horizontal="center" vertical="center"/>
    </xf>
    <xf numFmtId="0" fontId="4" fillId="0" borderId="0" xfId="0" applyFont="1" applyAlignment="1">
      <alignment horizontal="center" vertical="center"/>
    </xf>
    <xf numFmtId="0" fontId="7" fillId="7" borderId="3" xfId="0" applyFont="1" applyFill="1" applyBorder="1" applyAlignment="1">
      <alignment horizontal="center" vertical="center"/>
    </xf>
    <xf numFmtId="0" fontId="7" fillId="7" borderId="4"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0" xfId="0" applyFont="1" applyFill="1" applyAlignment="1">
      <alignment horizontal="center" vertical="center"/>
    </xf>
    <xf numFmtId="0" fontId="7" fillId="7" borderId="7" xfId="0" applyFont="1" applyFill="1" applyBorder="1" applyAlignment="1">
      <alignment horizontal="center" vertical="center"/>
    </xf>
    <xf numFmtId="0" fontId="7" fillId="7" borderId="11"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12"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9" fillId="3" borderId="1" xfId="0" applyFont="1" applyFill="1" applyBorder="1" applyAlignment="1">
      <alignment horizontal="center" vertical="center"/>
    </xf>
    <xf numFmtId="0" fontId="7" fillId="0" borderId="1" xfId="0" applyFont="1" applyBorder="1" applyAlignment="1">
      <alignment horizontal="left"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8" xfId="0" applyFont="1" applyBorder="1" applyAlignment="1">
      <alignment horizontal="center" vertical="center" wrapText="1"/>
    </xf>
    <xf numFmtId="0" fontId="22" fillId="0" borderId="10" xfId="0" applyFont="1" applyBorder="1" applyAlignment="1">
      <alignment horizontal="center" vertical="center" wrapText="1"/>
    </xf>
    <xf numFmtId="0" fontId="7" fillId="0" borderId="1" xfId="0" applyFont="1" applyBorder="1" applyAlignment="1">
      <alignment horizontal="left"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0" xfId="0" applyFont="1" applyAlignment="1">
      <alignment horizontal="center" vertical="center" wrapText="1"/>
    </xf>
    <xf numFmtId="0" fontId="21" fillId="0" borderId="7"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2" xfId="0" applyFont="1" applyBorder="1" applyAlignment="1">
      <alignment horizontal="center" vertical="center" wrapText="1"/>
    </xf>
  </cellXfs>
  <cellStyles count="4">
    <cellStyle name="Milliers" xfId="3" builtinId="3"/>
    <cellStyle name="Normal" xfId="0" builtinId="0"/>
    <cellStyle name="Normal 2" xfId="2" xr:uid="{00000000-0005-0000-0000-000002000000}"/>
    <cellStyle name="Normal_fichier terrain" xfId="1"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1</xdr:col>
      <xdr:colOff>86995</xdr:colOff>
      <xdr:row>0</xdr:row>
      <xdr:rowOff>106045</xdr:rowOff>
    </xdr:from>
    <xdr:to>
      <xdr:col>2</xdr:col>
      <xdr:colOff>277495</xdr:colOff>
      <xdr:row>3</xdr:row>
      <xdr:rowOff>77881</xdr:rowOff>
    </xdr:to>
    <xdr:pic>
      <xdr:nvPicPr>
        <xdr:cNvPr id="1203" name="Image 1">
          <a:extLst>
            <a:ext uri="{FF2B5EF4-FFF2-40B4-BE49-F238E27FC236}">
              <a16:creationId xmlns:a16="http://schemas.microsoft.com/office/drawing/2014/main" id="{00000000-0008-0000-0200-0000B3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04775"/>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J207"/>
  <sheetViews>
    <sheetView showGridLines="0" tabSelected="1" zoomScaleNormal="100" zoomScaleSheetLayoutView="100" zoomScalePageLayoutView="130" workbookViewId="0">
      <pane ySplit="1" topLeftCell="A2" activePane="bottomLeft" state="frozen"/>
      <selection pane="bottomLeft" activeCell="L12" sqref="L12"/>
    </sheetView>
  </sheetViews>
  <sheetFormatPr baseColWidth="10" defaultColWidth="11.42578125" defaultRowHeight="11.25" x14ac:dyDescent="0.2"/>
  <cols>
    <col min="1" max="1" width="7.7109375" style="96" customWidth="1"/>
    <col min="2" max="3" width="10" style="95" customWidth="1"/>
    <col min="4" max="4" width="5.7109375" style="96" customWidth="1"/>
    <col min="5" max="5" width="13.140625" style="97" bestFit="1" customWidth="1"/>
    <col min="6" max="6" width="11.140625" style="97" bestFit="1" customWidth="1"/>
    <col min="7" max="7" width="5.7109375" style="98" customWidth="1"/>
    <col min="8" max="8" width="13.140625" style="97" bestFit="1" customWidth="1"/>
    <col min="9" max="9" width="12.28515625" style="97" customWidth="1"/>
    <col min="10" max="10" width="8.85546875" style="97" bestFit="1" customWidth="1"/>
    <col min="11" max="16384" width="11.42578125" style="99"/>
  </cols>
  <sheetData>
    <row r="1" spans="1:10" s="94" customFormat="1" ht="92.25" customHeight="1" x14ac:dyDescent="0.2">
      <c r="A1" s="108" t="s">
        <v>3</v>
      </c>
      <c r="B1" s="106" t="s">
        <v>161</v>
      </c>
      <c r="C1" s="106" t="s">
        <v>162</v>
      </c>
      <c r="D1" s="27" t="s">
        <v>156</v>
      </c>
      <c r="E1" s="106" t="s">
        <v>163</v>
      </c>
      <c r="F1" s="106" t="s">
        <v>157</v>
      </c>
      <c r="G1" s="27" t="s">
        <v>158</v>
      </c>
      <c r="H1" s="106" t="s">
        <v>164</v>
      </c>
      <c r="I1" s="106" t="s">
        <v>159</v>
      </c>
      <c r="J1" s="107" t="s">
        <v>160</v>
      </c>
    </row>
    <row r="2" spans="1:10" ht="15.75" customHeight="1" x14ac:dyDescent="0.2">
      <c r="A2" s="102">
        <v>1</v>
      </c>
      <c r="B2" s="100">
        <v>354973.13258069998</v>
      </c>
      <c r="C2" s="100">
        <v>6634931.3063409999</v>
      </c>
      <c r="D2" s="100" t="s">
        <v>165</v>
      </c>
      <c r="E2" s="100" t="s">
        <v>174</v>
      </c>
      <c r="F2" s="100">
        <v>0</v>
      </c>
      <c r="G2" s="100" t="s">
        <v>165</v>
      </c>
      <c r="H2" s="100">
        <v>0</v>
      </c>
      <c r="I2" s="104">
        <v>0</v>
      </c>
      <c r="J2" s="101">
        <v>20</v>
      </c>
    </row>
    <row r="3" spans="1:10" ht="15.75" customHeight="1" x14ac:dyDescent="0.2">
      <c r="A3" s="102">
        <v>2</v>
      </c>
      <c r="B3" s="100">
        <v>354973.60600000003</v>
      </c>
      <c r="C3" s="103">
        <v>6634930.7050000001</v>
      </c>
      <c r="D3" s="100" t="s">
        <v>165</v>
      </c>
      <c r="E3" s="100" t="s">
        <v>175</v>
      </c>
      <c r="F3" s="100">
        <v>0.95</v>
      </c>
      <c r="G3" s="100" t="s">
        <v>165</v>
      </c>
      <c r="H3" s="100">
        <v>1.1100000000000001</v>
      </c>
      <c r="I3" s="104">
        <v>0.77</v>
      </c>
      <c r="J3" s="101">
        <v>20.77</v>
      </c>
    </row>
    <row r="4" spans="1:10" ht="15.75" customHeight="1" x14ac:dyDescent="0.2">
      <c r="A4" s="102">
        <v>3</v>
      </c>
      <c r="B4" s="100">
        <v>354974.55900000001</v>
      </c>
      <c r="C4" s="103">
        <v>6634929.3140000002</v>
      </c>
      <c r="D4" s="100" t="s">
        <v>165</v>
      </c>
      <c r="E4" s="100" t="s">
        <v>176</v>
      </c>
      <c r="F4" s="100">
        <v>1.35</v>
      </c>
      <c r="G4" s="100" t="s">
        <v>165</v>
      </c>
      <c r="H4" s="100">
        <v>1.51</v>
      </c>
      <c r="I4" s="104">
        <v>2.4500000000000002</v>
      </c>
      <c r="J4" s="101">
        <v>22.45</v>
      </c>
    </row>
    <row r="5" spans="1:10" ht="15.75" customHeight="1" x14ac:dyDescent="0.2">
      <c r="A5" s="102">
        <v>4</v>
      </c>
      <c r="B5" s="103">
        <v>354974.96</v>
      </c>
      <c r="C5" s="103">
        <v>6634928.6960000005</v>
      </c>
      <c r="D5" s="100" t="s">
        <v>165</v>
      </c>
      <c r="E5" s="100" t="s">
        <v>177</v>
      </c>
      <c r="F5" s="100">
        <v>1.29</v>
      </c>
      <c r="G5" s="100" t="s">
        <v>165</v>
      </c>
      <c r="H5" s="100">
        <v>1.45</v>
      </c>
      <c r="I5" s="104">
        <v>3.19</v>
      </c>
      <c r="J5" s="101">
        <v>23.19</v>
      </c>
    </row>
    <row r="6" spans="1:10" ht="15.75" customHeight="1" x14ac:dyDescent="0.2">
      <c r="A6" s="102">
        <v>5</v>
      </c>
      <c r="B6" s="103">
        <v>354975.21299999999</v>
      </c>
      <c r="C6" s="103">
        <v>6634928.3049999997</v>
      </c>
      <c r="D6" s="100" t="s">
        <v>165</v>
      </c>
      <c r="E6" s="100" t="s">
        <v>176</v>
      </c>
      <c r="F6" s="100">
        <v>1.34</v>
      </c>
      <c r="G6" s="100" t="s">
        <v>165</v>
      </c>
      <c r="H6" s="100">
        <v>1.5</v>
      </c>
      <c r="I6" s="104">
        <v>3.65</v>
      </c>
      <c r="J6" s="101">
        <v>23.65</v>
      </c>
    </row>
    <row r="7" spans="1:10" ht="15.75" customHeight="1" x14ac:dyDescent="0.2">
      <c r="A7" s="102">
        <v>6</v>
      </c>
      <c r="B7" s="103">
        <v>354975.54800000001</v>
      </c>
      <c r="C7" s="103">
        <v>6634927.7920000004</v>
      </c>
      <c r="D7" s="100" t="s">
        <v>165</v>
      </c>
      <c r="E7" s="100" t="s">
        <v>176</v>
      </c>
      <c r="F7" s="100">
        <v>1.35</v>
      </c>
      <c r="G7" s="100" t="s">
        <v>165</v>
      </c>
      <c r="H7" s="100">
        <v>1.51</v>
      </c>
      <c r="I7" s="104">
        <v>4.2699999999999996</v>
      </c>
      <c r="J7" s="101">
        <v>24.27</v>
      </c>
    </row>
    <row r="8" spans="1:10" ht="15.75" customHeight="1" x14ac:dyDescent="0.2">
      <c r="A8" s="102">
        <v>7</v>
      </c>
      <c r="B8" s="103">
        <v>354976.07151410001</v>
      </c>
      <c r="C8" s="103">
        <v>6634926.7704919996</v>
      </c>
      <c r="D8" s="100" t="s">
        <v>165</v>
      </c>
      <c r="E8" s="100" t="s">
        <v>177</v>
      </c>
      <c r="F8" s="100">
        <v>1.4</v>
      </c>
      <c r="G8" s="100" t="s">
        <v>165</v>
      </c>
      <c r="H8" s="100">
        <v>1.56</v>
      </c>
      <c r="I8" s="104">
        <v>5.42</v>
      </c>
      <c r="J8" s="101">
        <v>25.42</v>
      </c>
    </row>
    <row r="9" spans="1:10" ht="15.75" customHeight="1" x14ac:dyDescent="0.2">
      <c r="A9" s="102">
        <v>8</v>
      </c>
      <c r="B9" s="103">
        <v>354977.09499999997</v>
      </c>
      <c r="C9" s="103">
        <v>6634925.2555</v>
      </c>
      <c r="D9" s="100" t="s">
        <v>165</v>
      </c>
      <c r="E9" s="100" t="s">
        <v>178</v>
      </c>
      <c r="F9" s="100">
        <v>0.94</v>
      </c>
      <c r="G9" s="100" t="s">
        <v>165</v>
      </c>
      <c r="H9" s="100">
        <v>1.54</v>
      </c>
      <c r="I9" s="104">
        <v>7.26</v>
      </c>
      <c r="J9" s="101">
        <v>27.259999999999998</v>
      </c>
    </row>
    <row r="10" spans="1:10" ht="15.75" customHeight="1" x14ac:dyDescent="0.2">
      <c r="A10" s="102">
        <v>9</v>
      </c>
      <c r="B10" s="103">
        <v>354978.80650000001</v>
      </c>
      <c r="C10" s="103">
        <v>6634923.6849999996</v>
      </c>
      <c r="D10" s="100" t="s">
        <v>165</v>
      </c>
      <c r="E10" s="100" t="s">
        <v>179</v>
      </c>
      <c r="F10" s="100">
        <v>0.94</v>
      </c>
      <c r="G10" s="100" t="s">
        <v>165</v>
      </c>
      <c r="H10" s="100">
        <v>1.54</v>
      </c>
      <c r="I10" s="104">
        <v>9.58</v>
      </c>
      <c r="J10" s="101">
        <v>29.58</v>
      </c>
    </row>
    <row r="11" spans="1:10" ht="15.75" customHeight="1" x14ac:dyDescent="0.2">
      <c r="A11" s="102">
        <v>10</v>
      </c>
      <c r="B11" s="103">
        <v>354979.37199999997</v>
      </c>
      <c r="C11" s="103">
        <v>6634923.2110000001</v>
      </c>
      <c r="D11" s="100" t="s">
        <v>165</v>
      </c>
      <c r="E11" s="100" t="s">
        <v>179</v>
      </c>
      <c r="F11" s="100">
        <v>1.07</v>
      </c>
      <c r="G11" s="100" t="s">
        <v>165</v>
      </c>
      <c r="H11" s="100">
        <v>1.38</v>
      </c>
      <c r="I11" s="104">
        <v>10.32</v>
      </c>
      <c r="J11" s="101">
        <v>30.32</v>
      </c>
    </row>
    <row r="12" spans="1:10" ht="15.75" customHeight="1" x14ac:dyDescent="0.2">
      <c r="A12" s="102">
        <v>11</v>
      </c>
      <c r="B12" s="103">
        <v>354980.20600000001</v>
      </c>
      <c r="C12" s="103">
        <v>6634922.5640000002</v>
      </c>
      <c r="D12" s="100" t="s">
        <v>165</v>
      </c>
      <c r="E12" s="100" t="s">
        <v>179</v>
      </c>
      <c r="F12" s="100">
        <v>0.9</v>
      </c>
      <c r="G12" s="100" t="s">
        <v>165</v>
      </c>
      <c r="H12" s="100">
        <v>1.21</v>
      </c>
      <c r="I12" s="104">
        <v>11.38</v>
      </c>
      <c r="J12" s="101">
        <v>31.380000000000003</v>
      </c>
    </row>
    <row r="13" spans="1:10" ht="15.75" customHeight="1" x14ac:dyDescent="0.2">
      <c r="A13" s="102">
        <v>12</v>
      </c>
      <c r="B13" s="102">
        <v>354982.49099999998</v>
      </c>
      <c r="C13" s="102">
        <v>6634920.284</v>
      </c>
      <c r="D13" s="100" t="s">
        <v>165</v>
      </c>
      <c r="E13" s="100" t="s">
        <v>180</v>
      </c>
      <c r="F13" s="100">
        <v>0.9</v>
      </c>
      <c r="G13" s="100" t="s">
        <v>165</v>
      </c>
      <c r="H13" s="100">
        <v>1.21</v>
      </c>
      <c r="I13" s="104">
        <v>14.6</v>
      </c>
      <c r="J13" s="102">
        <v>34.6</v>
      </c>
    </row>
    <row r="14" spans="1:10" ht="15.75" customHeight="1" x14ac:dyDescent="0.2">
      <c r="A14" s="102">
        <v>13</v>
      </c>
      <c r="B14" s="102">
        <v>354985.15700000001</v>
      </c>
      <c r="C14" s="102">
        <v>6634917.9330000002</v>
      </c>
      <c r="D14" s="100" t="s">
        <v>165</v>
      </c>
      <c r="E14" s="100" t="s">
        <v>181</v>
      </c>
      <c r="F14" s="100">
        <v>0.9</v>
      </c>
      <c r="G14" s="100" t="s">
        <v>165</v>
      </c>
      <c r="H14" s="100">
        <v>1.21</v>
      </c>
      <c r="I14" s="104">
        <v>18.16</v>
      </c>
      <c r="J14" s="102">
        <v>38.159999999999997</v>
      </c>
    </row>
    <row r="15" spans="1:10" ht="15.75" customHeight="1" x14ac:dyDescent="0.2">
      <c r="A15" s="102">
        <v>14</v>
      </c>
      <c r="B15" s="102">
        <v>354987.01500000001</v>
      </c>
      <c r="C15" s="102">
        <v>6634916.3789999997</v>
      </c>
      <c r="D15" s="100" t="s">
        <v>165</v>
      </c>
      <c r="E15" s="100" t="s">
        <v>182</v>
      </c>
      <c r="F15" s="100">
        <v>1.08</v>
      </c>
      <c r="G15" s="100" t="s">
        <v>165</v>
      </c>
      <c r="H15" s="100">
        <v>1.39</v>
      </c>
      <c r="I15" s="104">
        <v>20.58</v>
      </c>
      <c r="J15" s="102">
        <v>40.58</v>
      </c>
    </row>
    <row r="16" spans="1:10" ht="15.75" customHeight="1" x14ac:dyDescent="0.2">
      <c r="A16" s="102">
        <v>15</v>
      </c>
      <c r="B16" s="103">
        <v>354988.06699999998</v>
      </c>
      <c r="C16" s="103">
        <v>6634915.4129999997</v>
      </c>
      <c r="D16" s="100" t="s">
        <v>165</v>
      </c>
      <c r="E16" s="100" t="s">
        <v>183</v>
      </c>
      <c r="F16" s="100">
        <v>1.02</v>
      </c>
      <c r="G16" s="100" t="s">
        <v>165</v>
      </c>
      <c r="H16" s="100">
        <v>1.33</v>
      </c>
      <c r="I16" s="104">
        <v>22.01</v>
      </c>
      <c r="J16" s="104">
        <v>42.010000000000005</v>
      </c>
    </row>
    <row r="17" spans="1:10" ht="15.75" customHeight="1" x14ac:dyDescent="0.2">
      <c r="A17" s="102">
        <v>16</v>
      </c>
      <c r="B17" s="103">
        <v>354989.19</v>
      </c>
      <c r="C17" s="103">
        <v>6634914.4349999996</v>
      </c>
      <c r="D17" s="100" t="s">
        <v>165</v>
      </c>
      <c r="E17" s="100" t="s">
        <v>184</v>
      </c>
      <c r="F17" s="100">
        <v>1.07</v>
      </c>
      <c r="G17" s="100" t="s">
        <v>165</v>
      </c>
      <c r="H17" s="100">
        <v>1.38</v>
      </c>
      <c r="I17" s="104">
        <v>23.5</v>
      </c>
      <c r="J17" s="104">
        <v>43.5</v>
      </c>
    </row>
    <row r="18" spans="1:10" ht="15.75" customHeight="1" x14ac:dyDescent="0.2">
      <c r="A18" s="102">
        <v>17</v>
      </c>
      <c r="B18" s="103">
        <v>354990.22600000002</v>
      </c>
      <c r="C18" s="103">
        <v>6634913.5300000003</v>
      </c>
      <c r="D18" s="100" t="s">
        <v>165</v>
      </c>
      <c r="E18" s="100" t="s">
        <v>184</v>
      </c>
      <c r="F18" s="100">
        <v>1.06</v>
      </c>
      <c r="G18" s="100" t="s">
        <v>165</v>
      </c>
      <c r="H18" s="100">
        <v>1.37</v>
      </c>
      <c r="I18" s="104">
        <v>24.87</v>
      </c>
      <c r="J18" s="104">
        <v>44.870000000000005</v>
      </c>
    </row>
    <row r="19" spans="1:10" ht="15.75" customHeight="1" x14ac:dyDescent="0.2">
      <c r="A19" s="102">
        <v>18</v>
      </c>
      <c r="B19" s="103">
        <v>354991.51199999999</v>
      </c>
      <c r="C19" s="103">
        <v>6634912.1579999998</v>
      </c>
      <c r="D19" s="100" t="s">
        <v>165</v>
      </c>
      <c r="E19" s="100" t="s">
        <v>185</v>
      </c>
      <c r="F19" s="100">
        <v>1.06</v>
      </c>
      <c r="G19" s="100" t="s">
        <v>165</v>
      </c>
      <c r="H19" s="100">
        <v>1.37</v>
      </c>
      <c r="I19" s="104">
        <v>26.76</v>
      </c>
      <c r="J19" s="104">
        <v>46.760000000000005</v>
      </c>
    </row>
    <row r="20" spans="1:10" ht="15.75" customHeight="1" x14ac:dyDescent="0.2">
      <c r="A20" s="102">
        <v>19</v>
      </c>
      <c r="B20" s="103">
        <v>354993.05599999998</v>
      </c>
      <c r="C20" s="103">
        <v>6634910.3629999999</v>
      </c>
      <c r="D20" s="100" t="s">
        <v>165</v>
      </c>
      <c r="E20" s="103" t="s">
        <v>186</v>
      </c>
      <c r="F20" s="100">
        <v>1.1599999999999999</v>
      </c>
      <c r="G20" s="100" t="s">
        <v>165</v>
      </c>
      <c r="H20" s="100">
        <v>1.47</v>
      </c>
      <c r="I20" s="104">
        <v>29.12</v>
      </c>
      <c r="J20" s="104">
        <v>49.120000000000005</v>
      </c>
    </row>
    <row r="21" spans="1:10" ht="15.75" customHeight="1" x14ac:dyDescent="0.2">
      <c r="A21" s="102">
        <v>20</v>
      </c>
      <c r="B21" s="103">
        <v>354994.66</v>
      </c>
      <c r="C21" s="103">
        <v>6634908.2750000004</v>
      </c>
      <c r="D21" s="100" t="s">
        <v>165</v>
      </c>
      <c r="E21" s="100" t="s">
        <v>187</v>
      </c>
      <c r="F21" s="100">
        <v>1.1000000000000001</v>
      </c>
      <c r="G21" s="100" t="s">
        <v>165</v>
      </c>
      <c r="H21" s="100">
        <v>1.41</v>
      </c>
      <c r="I21" s="104">
        <v>31.76</v>
      </c>
      <c r="J21" s="104">
        <v>51.760000000000005</v>
      </c>
    </row>
    <row r="22" spans="1:10" ht="15.75" customHeight="1" x14ac:dyDescent="0.2">
      <c r="A22" s="102">
        <v>21</v>
      </c>
      <c r="B22" s="103">
        <v>354995.78499999997</v>
      </c>
      <c r="C22" s="103">
        <v>6634906.7879999997</v>
      </c>
      <c r="D22" s="100" t="s">
        <v>165</v>
      </c>
      <c r="E22" s="103" t="s">
        <v>188</v>
      </c>
      <c r="F22" s="100">
        <v>1.01</v>
      </c>
      <c r="G22" s="100" t="s">
        <v>165</v>
      </c>
      <c r="H22" s="100">
        <v>1.32</v>
      </c>
      <c r="I22" s="104">
        <v>33.619999999999997</v>
      </c>
      <c r="J22" s="104">
        <v>53.62</v>
      </c>
    </row>
    <row r="23" spans="1:10" ht="15.75" customHeight="1" x14ac:dyDescent="0.2">
      <c r="A23" s="102">
        <v>22</v>
      </c>
      <c r="B23" s="103">
        <v>355000.66399999999</v>
      </c>
      <c r="C23" s="103">
        <v>6634899.6950000003</v>
      </c>
      <c r="D23" s="100" t="s">
        <v>165</v>
      </c>
      <c r="E23" s="103" t="s">
        <v>189</v>
      </c>
      <c r="F23" s="100">
        <v>1.05</v>
      </c>
      <c r="G23" s="100" t="s">
        <v>165</v>
      </c>
      <c r="H23" s="100">
        <v>1.36</v>
      </c>
      <c r="I23" s="104">
        <v>42.23</v>
      </c>
      <c r="J23" s="104">
        <v>62.23</v>
      </c>
    </row>
    <row r="24" spans="1:10" ht="15.75" customHeight="1" x14ac:dyDescent="0.2">
      <c r="A24" s="102">
        <v>23</v>
      </c>
      <c r="B24" s="103">
        <v>355005.516</v>
      </c>
      <c r="C24" s="103">
        <v>6634891.8320000004</v>
      </c>
      <c r="D24" s="100" t="s">
        <v>165</v>
      </c>
      <c r="E24" s="103" t="s">
        <v>190</v>
      </c>
      <c r="F24" s="100">
        <v>1</v>
      </c>
      <c r="G24" s="100" t="s">
        <v>165</v>
      </c>
      <c r="H24" s="100">
        <v>1.31</v>
      </c>
      <c r="I24" s="104">
        <v>51.47</v>
      </c>
      <c r="J24" s="104">
        <v>71.47</v>
      </c>
    </row>
    <row r="25" spans="1:10" ht="15.75" customHeight="1" x14ac:dyDescent="0.2">
      <c r="A25" s="102">
        <v>24</v>
      </c>
      <c r="B25" s="103">
        <v>355010.478</v>
      </c>
      <c r="C25" s="103">
        <v>6634883.3430000003</v>
      </c>
      <c r="D25" s="100" t="s">
        <v>165</v>
      </c>
      <c r="E25" s="103" t="s">
        <v>191</v>
      </c>
      <c r="F25" s="100">
        <v>0.94</v>
      </c>
      <c r="G25" s="100" t="s">
        <v>165</v>
      </c>
      <c r="H25" s="100">
        <v>1.25</v>
      </c>
      <c r="I25" s="104">
        <v>61.3</v>
      </c>
      <c r="J25" s="104">
        <v>81.3</v>
      </c>
    </row>
    <row r="26" spans="1:10" ht="15.75" customHeight="1" x14ac:dyDescent="0.2">
      <c r="A26" s="102">
        <v>25</v>
      </c>
      <c r="B26" s="103">
        <v>355016.76299999998</v>
      </c>
      <c r="C26" s="103">
        <v>6634872.8949999996</v>
      </c>
      <c r="D26" s="100" t="s">
        <v>165</v>
      </c>
      <c r="E26" s="103" t="s">
        <v>192</v>
      </c>
      <c r="F26" s="100">
        <v>0.9</v>
      </c>
      <c r="G26" s="100" t="s">
        <v>165</v>
      </c>
      <c r="H26" s="100">
        <v>1.21</v>
      </c>
      <c r="I26" s="104">
        <v>73.489999999999995</v>
      </c>
      <c r="J26" s="104">
        <v>93.49</v>
      </c>
    </row>
    <row r="27" spans="1:10" ht="15.75" customHeight="1" x14ac:dyDescent="0.2">
      <c r="A27" s="102">
        <v>26</v>
      </c>
      <c r="B27" s="103">
        <v>355021.55599999998</v>
      </c>
      <c r="C27" s="103">
        <v>6634865.0619999999</v>
      </c>
      <c r="D27" s="100" t="s">
        <v>165</v>
      </c>
      <c r="E27" s="103" t="s">
        <v>193</v>
      </c>
      <c r="F27" s="100">
        <v>1.18</v>
      </c>
      <c r="G27" s="100" t="s">
        <v>165</v>
      </c>
      <c r="H27" s="100">
        <v>1.49</v>
      </c>
      <c r="I27" s="104">
        <v>82.68</v>
      </c>
      <c r="J27" s="104">
        <v>102.68</v>
      </c>
    </row>
    <row r="28" spans="1:10" ht="15.75" customHeight="1" x14ac:dyDescent="0.2">
      <c r="A28" s="102">
        <v>27</v>
      </c>
      <c r="B28" s="103">
        <v>355021.94809999998</v>
      </c>
      <c r="C28" s="103">
        <v>6634864.5305000003</v>
      </c>
      <c r="D28" s="100" t="s">
        <v>165</v>
      </c>
      <c r="E28" s="103" t="s">
        <v>193</v>
      </c>
      <c r="F28" s="100">
        <v>1.22</v>
      </c>
      <c r="G28" s="100" t="s">
        <v>165</v>
      </c>
      <c r="H28" s="100">
        <v>1.53</v>
      </c>
      <c r="I28" s="104">
        <v>83.34</v>
      </c>
      <c r="J28" s="104">
        <v>103.34</v>
      </c>
    </row>
    <row r="29" spans="1:10" ht="15.75" customHeight="1" x14ac:dyDescent="0.2">
      <c r="A29" s="102">
        <v>28</v>
      </c>
      <c r="B29" s="103">
        <v>355026.95400000003</v>
      </c>
      <c r="C29" s="103">
        <v>6634856.2220000001</v>
      </c>
      <c r="D29" s="100" t="s">
        <v>165</v>
      </c>
      <c r="E29" s="103" t="s">
        <v>194</v>
      </c>
      <c r="F29" s="100">
        <v>0.95</v>
      </c>
      <c r="G29" s="100" t="s">
        <v>165</v>
      </c>
      <c r="H29" s="100">
        <v>1.26</v>
      </c>
      <c r="I29" s="104">
        <v>93.04</v>
      </c>
      <c r="J29" s="104">
        <v>113.04</v>
      </c>
    </row>
    <row r="30" spans="1:10" ht="15.75" customHeight="1" x14ac:dyDescent="0.2">
      <c r="A30" s="102">
        <v>29</v>
      </c>
      <c r="B30" s="103">
        <v>355031.88199999998</v>
      </c>
      <c r="C30" s="103">
        <v>6634847.7819999997</v>
      </c>
      <c r="D30" s="100" t="s">
        <v>165</v>
      </c>
      <c r="E30" s="103" t="s">
        <v>195</v>
      </c>
      <c r="F30" s="101">
        <v>0.9</v>
      </c>
      <c r="G30" s="100" t="s">
        <v>165</v>
      </c>
      <c r="H30" s="100">
        <v>1.21</v>
      </c>
      <c r="I30" s="104">
        <v>102.81</v>
      </c>
      <c r="J30" s="104">
        <v>122.81</v>
      </c>
    </row>
    <row r="31" spans="1:10" ht="15.75" customHeight="1" x14ac:dyDescent="0.2">
      <c r="A31" s="102">
        <v>30</v>
      </c>
      <c r="B31" s="103">
        <v>355037.38799999998</v>
      </c>
      <c r="C31" s="103">
        <v>6634838.6469999999</v>
      </c>
      <c r="D31" s="103" t="s">
        <v>165</v>
      </c>
      <c r="E31" s="103" t="s">
        <v>196</v>
      </c>
      <c r="F31" s="101">
        <v>0.91</v>
      </c>
      <c r="G31" s="100" t="s">
        <v>165</v>
      </c>
      <c r="H31" s="103">
        <v>1.22</v>
      </c>
      <c r="I31" s="104">
        <v>113.48</v>
      </c>
      <c r="J31" s="104">
        <v>133.48000000000002</v>
      </c>
    </row>
    <row r="32" spans="1:10" ht="15.75" customHeight="1" x14ac:dyDescent="0.2">
      <c r="A32" s="102">
        <v>31</v>
      </c>
      <c r="B32" s="103">
        <v>355041.6</v>
      </c>
      <c r="C32" s="103">
        <v>6634831.892</v>
      </c>
      <c r="D32" s="100" t="s">
        <v>165</v>
      </c>
      <c r="E32" s="103" t="s">
        <v>197</v>
      </c>
      <c r="F32" s="100">
        <v>1.0900000000000001</v>
      </c>
      <c r="G32" s="100" t="s">
        <v>165</v>
      </c>
      <c r="H32" s="100">
        <v>1.4</v>
      </c>
      <c r="I32" s="104">
        <v>121.44</v>
      </c>
      <c r="J32" s="104">
        <v>141.44</v>
      </c>
    </row>
    <row r="33" spans="1:10" ht="15.75" customHeight="1" x14ac:dyDescent="0.2">
      <c r="A33" s="102">
        <v>32</v>
      </c>
      <c r="B33" s="103">
        <v>355045.91899999999</v>
      </c>
      <c r="C33" s="103">
        <v>6634825.2549999999</v>
      </c>
      <c r="D33" s="100" t="s">
        <v>165</v>
      </c>
      <c r="E33" s="103" t="s">
        <v>198</v>
      </c>
      <c r="F33" s="100">
        <v>0.96</v>
      </c>
      <c r="G33" s="100" t="s">
        <v>165</v>
      </c>
      <c r="H33" s="100">
        <v>1.27</v>
      </c>
      <c r="I33" s="104">
        <v>129.36000000000001</v>
      </c>
      <c r="J33" s="104">
        <v>149.36000000000001</v>
      </c>
    </row>
    <row r="34" spans="1:10" ht="15.75" customHeight="1" x14ac:dyDescent="0.2">
      <c r="A34" s="102">
        <v>33</v>
      </c>
      <c r="B34" s="103">
        <v>355046.51400000002</v>
      </c>
      <c r="C34" s="103">
        <v>6634824.2539999997</v>
      </c>
      <c r="D34" s="100" t="s">
        <v>165</v>
      </c>
      <c r="E34" s="103" t="s">
        <v>198</v>
      </c>
      <c r="F34" s="100">
        <v>1.07</v>
      </c>
      <c r="G34" s="100" t="s">
        <v>165</v>
      </c>
      <c r="H34" s="100">
        <v>1.38</v>
      </c>
      <c r="I34" s="104">
        <v>130.52000000000001</v>
      </c>
      <c r="J34" s="104">
        <v>150.52000000000001</v>
      </c>
    </row>
    <row r="35" spans="1:10" ht="15.75" customHeight="1" x14ac:dyDescent="0.2">
      <c r="A35" s="102">
        <v>34</v>
      </c>
      <c r="B35" s="103">
        <v>355051.815</v>
      </c>
      <c r="C35" s="103">
        <v>6634815.3880000003</v>
      </c>
      <c r="D35" s="100" t="s">
        <v>165</v>
      </c>
      <c r="E35" s="103" t="s">
        <v>199</v>
      </c>
      <c r="F35" s="100">
        <v>1.18</v>
      </c>
      <c r="G35" s="100" t="s">
        <v>165</v>
      </c>
      <c r="H35" s="100">
        <v>1.49</v>
      </c>
      <c r="I35" s="104">
        <v>140.85</v>
      </c>
      <c r="J35" s="104">
        <v>160.85</v>
      </c>
    </row>
    <row r="36" spans="1:10" ht="15.75" customHeight="1" x14ac:dyDescent="0.2">
      <c r="A36" s="102">
        <v>35</v>
      </c>
      <c r="B36" s="103">
        <v>355056.81900000002</v>
      </c>
      <c r="C36" s="103">
        <v>6634807.1430000002</v>
      </c>
      <c r="D36" s="100" t="s">
        <v>165</v>
      </c>
      <c r="E36" s="103" t="s">
        <v>200</v>
      </c>
      <c r="F36" s="100">
        <v>1.41</v>
      </c>
      <c r="G36" s="100" t="s">
        <v>165</v>
      </c>
      <c r="H36" s="100">
        <v>1.72</v>
      </c>
      <c r="I36" s="104">
        <v>150.5</v>
      </c>
      <c r="J36" s="104">
        <v>170.5</v>
      </c>
    </row>
    <row r="37" spans="1:10" ht="15.75" customHeight="1" x14ac:dyDescent="0.2">
      <c r="A37" s="102">
        <v>36</v>
      </c>
      <c r="B37" s="103">
        <v>355060.636</v>
      </c>
      <c r="C37" s="103">
        <v>6634800.9249999998</v>
      </c>
      <c r="D37" s="100" t="s">
        <v>165</v>
      </c>
      <c r="E37" s="103" t="s">
        <v>201</v>
      </c>
      <c r="F37" s="101">
        <v>1.59</v>
      </c>
      <c r="G37" s="100" t="s">
        <v>165</v>
      </c>
      <c r="H37" s="100">
        <v>1.9</v>
      </c>
      <c r="I37" s="104">
        <v>157.79</v>
      </c>
      <c r="J37" s="104">
        <v>177.79</v>
      </c>
    </row>
    <row r="38" spans="1:10" ht="15.75" customHeight="1" x14ac:dyDescent="0.2">
      <c r="A38" s="102">
        <v>37</v>
      </c>
      <c r="B38" s="103">
        <v>355065.26299999998</v>
      </c>
      <c r="C38" s="103">
        <v>6634793.483</v>
      </c>
      <c r="D38" s="103" t="s">
        <v>165</v>
      </c>
      <c r="E38" s="103" t="s">
        <v>202</v>
      </c>
      <c r="F38" s="101">
        <v>1.94</v>
      </c>
      <c r="G38" s="100" t="s">
        <v>165</v>
      </c>
      <c r="H38" s="103">
        <v>2.25</v>
      </c>
      <c r="I38" s="104">
        <v>166.55</v>
      </c>
      <c r="J38" s="104">
        <v>186.55</v>
      </c>
    </row>
    <row r="39" spans="1:10" ht="15.75" customHeight="1" x14ac:dyDescent="0.2">
      <c r="A39" s="102">
        <v>38</v>
      </c>
      <c r="B39" s="103">
        <v>355065.71470000001</v>
      </c>
      <c r="C39" s="103">
        <v>6634792.7907999996</v>
      </c>
      <c r="D39" s="100" t="s">
        <v>165</v>
      </c>
      <c r="E39" s="103" t="s">
        <v>203</v>
      </c>
      <c r="F39" s="100">
        <v>2.1</v>
      </c>
      <c r="G39" s="100" t="s">
        <v>165</v>
      </c>
      <c r="H39" s="100">
        <v>2.41</v>
      </c>
      <c r="I39" s="104">
        <v>167.38</v>
      </c>
      <c r="J39" s="104">
        <v>187.38</v>
      </c>
    </row>
    <row r="40" spans="1:10" ht="15.75" customHeight="1" x14ac:dyDescent="0.2">
      <c r="A40" s="102">
        <v>39</v>
      </c>
      <c r="B40" s="103">
        <v>355067.41739999998</v>
      </c>
      <c r="C40" s="103">
        <v>6634789.3812999995</v>
      </c>
      <c r="D40" s="100" t="s">
        <v>165</v>
      </c>
      <c r="E40" s="103" t="s">
        <v>204</v>
      </c>
      <c r="F40" s="100">
        <v>1.05</v>
      </c>
      <c r="G40" s="100" t="s">
        <v>165</v>
      </c>
      <c r="H40" s="100">
        <v>1.36</v>
      </c>
      <c r="I40" s="104">
        <v>171.19</v>
      </c>
      <c r="J40" s="104">
        <v>191.19</v>
      </c>
    </row>
    <row r="41" spans="1:10" ht="15.75" customHeight="1" x14ac:dyDescent="0.2">
      <c r="A41" s="102">
        <v>40</v>
      </c>
      <c r="B41" s="103">
        <v>355069.57</v>
      </c>
      <c r="C41" s="103">
        <v>6634785.9856000002</v>
      </c>
      <c r="D41" s="100" t="s">
        <v>165</v>
      </c>
      <c r="E41" s="103" t="s">
        <v>205</v>
      </c>
      <c r="F41" s="100">
        <v>1.3</v>
      </c>
      <c r="G41" s="100" t="s">
        <v>165</v>
      </c>
      <c r="H41" s="100">
        <v>1.61</v>
      </c>
      <c r="I41" s="104">
        <v>175.21</v>
      </c>
      <c r="J41" s="104">
        <v>195.21</v>
      </c>
    </row>
    <row r="42" spans="1:10" ht="15.75" customHeight="1" x14ac:dyDescent="0.2">
      <c r="A42" s="102">
        <v>41</v>
      </c>
      <c r="B42" s="103">
        <v>355071.1727</v>
      </c>
      <c r="C42" s="103">
        <v>6634782.8481999999</v>
      </c>
      <c r="D42" s="100" t="s">
        <v>165</v>
      </c>
      <c r="E42" s="103" t="s">
        <v>205</v>
      </c>
      <c r="F42" s="100">
        <v>1.2</v>
      </c>
      <c r="G42" s="100" t="s">
        <v>165</v>
      </c>
      <c r="H42" s="100">
        <v>1.51</v>
      </c>
      <c r="I42" s="104">
        <v>178.74</v>
      </c>
      <c r="J42" s="104">
        <v>198.74</v>
      </c>
    </row>
    <row r="43" spans="1:10" ht="15.75" customHeight="1" x14ac:dyDescent="0.2">
      <c r="A43" s="102">
        <v>42</v>
      </c>
      <c r="B43" s="103">
        <v>355073.28749999998</v>
      </c>
      <c r="C43" s="103">
        <v>6634779.7422000002</v>
      </c>
      <c r="D43" s="100" t="s">
        <v>165</v>
      </c>
      <c r="E43" s="103" t="s">
        <v>206</v>
      </c>
      <c r="F43" s="100">
        <v>1.1499999999999999</v>
      </c>
      <c r="G43" s="100" t="s">
        <v>165</v>
      </c>
      <c r="H43" s="100">
        <v>1.46</v>
      </c>
      <c r="I43" s="104">
        <v>182.49</v>
      </c>
      <c r="J43" s="104">
        <v>202.49</v>
      </c>
    </row>
    <row r="44" spans="1:10" ht="15.75" customHeight="1" x14ac:dyDescent="0.2">
      <c r="A44" s="102">
        <v>43</v>
      </c>
      <c r="B44" s="103">
        <v>355076.05040000001</v>
      </c>
      <c r="C44" s="103">
        <v>6634775.4211999997</v>
      </c>
      <c r="D44" s="100" t="s">
        <v>165</v>
      </c>
      <c r="E44" s="103" t="s">
        <v>207</v>
      </c>
      <c r="F44" s="101">
        <v>1.2</v>
      </c>
      <c r="G44" s="100" t="s">
        <v>165</v>
      </c>
      <c r="H44" s="100">
        <v>1.51</v>
      </c>
      <c r="I44" s="104">
        <v>187.62</v>
      </c>
      <c r="J44" s="104">
        <v>207.62</v>
      </c>
    </row>
    <row r="45" spans="1:10" ht="15.75" customHeight="1" x14ac:dyDescent="0.2">
      <c r="A45" s="102">
        <v>44</v>
      </c>
      <c r="B45" s="103">
        <v>355079.20299999998</v>
      </c>
      <c r="C45" s="103">
        <v>6634770.7850000001</v>
      </c>
      <c r="D45" s="103" t="s">
        <v>165</v>
      </c>
      <c r="E45" s="103" t="s">
        <v>208</v>
      </c>
      <c r="F45" s="101">
        <v>1</v>
      </c>
      <c r="G45" s="100" t="s">
        <v>165</v>
      </c>
      <c r="H45" s="103">
        <v>1.31</v>
      </c>
      <c r="I45" s="104">
        <v>193.23</v>
      </c>
      <c r="J45" s="104">
        <v>213.23</v>
      </c>
    </row>
    <row r="46" spans="1:10" ht="15.75" customHeight="1" x14ac:dyDescent="0.2">
      <c r="A46" s="102">
        <v>45</v>
      </c>
      <c r="B46" s="103">
        <v>355080.86800000002</v>
      </c>
      <c r="C46" s="103">
        <v>6634768.1160000004</v>
      </c>
      <c r="D46" s="100" t="s">
        <v>165</v>
      </c>
      <c r="E46" s="103" t="s">
        <v>209</v>
      </c>
      <c r="F46" s="100">
        <v>1.1299999999999999</v>
      </c>
      <c r="G46" s="100" t="s">
        <v>165</v>
      </c>
      <c r="H46" s="100">
        <v>1.44</v>
      </c>
      <c r="I46" s="104">
        <v>196.37</v>
      </c>
      <c r="J46" s="104">
        <v>216.37</v>
      </c>
    </row>
    <row r="47" spans="1:10" ht="15.75" customHeight="1" x14ac:dyDescent="0.2">
      <c r="A47" s="102">
        <v>46</v>
      </c>
      <c r="B47" s="103">
        <v>355083.26899999997</v>
      </c>
      <c r="C47" s="103">
        <v>6634764.2199999997</v>
      </c>
      <c r="D47" s="100" t="s">
        <v>165</v>
      </c>
      <c r="E47" s="103" t="s">
        <v>210</v>
      </c>
      <c r="F47" s="100">
        <v>0.95</v>
      </c>
      <c r="G47" s="100" t="s">
        <v>165</v>
      </c>
      <c r="H47" s="100">
        <v>1.26</v>
      </c>
      <c r="I47" s="104">
        <v>200.95</v>
      </c>
      <c r="J47" s="104">
        <v>220.95</v>
      </c>
    </row>
    <row r="48" spans="1:10" ht="15.75" customHeight="1" x14ac:dyDescent="0.2">
      <c r="A48" s="102">
        <v>47</v>
      </c>
      <c r="B48" s="103">
        <v>355085.74699999997</v>
      </c>
      <c r="C48" s="103">
        <v>6634760.4519999996</v>
      </c>
      <c r="D48" s="100" t="s">
        <v>165</v>
      </c>
      <c r="E48" s="103" t="s">
        <v>211</v>
      </c>
      <c r="F48" s="100">
        <v>0.95</v>
      </c>
      <c r="G48" s="100" t="s">
        <v>165</v>
      </c>
      <c r="H48" s="100">
        <v>1.26</v>
      </c>
      <c r="I48" s="104">
        <v>205.46</v>
      </c>
      <c r="J48" s="104">
        <v>225.46</v>
      </c>
    </row>
    <row r="49" spans="1:10" ht="15.75" customHeight="1" x14ac:dyDescent="0.2">
      <c r="A49" s="102">
        <v>48</v>
      </c>
      <c r="B49" s="103">
        <v>355087.60399999999</v>
      </c>
      <c r="C49" s="103">
        <v>6634757.4620000003</v>
      </c>
      <c r="D49" s="100" t="s">
        <v>165</v>
      </c>
      <c r="E49" s="103" t="s">
        <v>212</v>
      </c>
      <c r="F49" s="100">
        <v>0.93</v>
      </c>
      <c r="G49" s="100" t="s">
        <v>165</v>
      </c>
      <c r="H49" s="100">
        <v>1.24</v>
      </c>
      <c r="I49" s="104">
        <v>208.98</v>
      </c>
      <c r="J49" s="104">
        <v>228.98</v>
      </c>
    </row>
    <row r="50" spans="1:10" ht="15.75" customHeight="1" x14ac:dyDescent="0.2">
      <c r="A50" s="102">
        <v>49</v>
      </c>
      <c r="B50" s="103">
        <v>355089.46500000003</v>
      </c>
      <c r="C50" s="103">
        <v>6634754.6940000001</v>
      </c>
      <c r="D50" s="100" t="s">
        <v>165</v>
      </c>
      <c r="E50" s="103" t="s">
        <v>213</v>
      </c>
      <c r="F50" s="100">
        <v>1.19</v>
      </c>
      <c r="G50" s="100" t="s">
        <v>165</v>
      </c>
      <c r="H50" s="100">
        <v>1.5</v>
      </c>
      <c r="I50" s="104">
        <v>212.32</v>
      </c>
      <c r="J50" s="104">
        <v>232.32</v>
      </c>
    </row>
    <row r="51" spans="1:10" ht="15.75" customHeight="1" x14ac:dyDescent="0.2">
      <c r="A51" s="102">
        <v>50</v>
      </c>
      <c r="B51" s="103">
        <v>355091.89199999999</v>
      </c>
      <c r="C51" s="103">
        <v>6634751.1519999998</v>
      </c>
      <c r="D51" s="100" t="s">
        <v>165</v>
      </c>
      <c r="E51" s="103" t="s">
        <v>214</v>
      </c>
      <c r="F51" s="101">
        <v>1.51</v>
      </c>
      <c r="G51" s="100" t="s">
        <v>165</v>
      </c>
      <c r="H51" s="100">
        <v>1.82</v>
      </c>
      <c r="I51" s="104">
        <v>216.61</v>
      </c>
      <c r="J51" s="104">
        <v>236.61</v>
      </c>
    </row>
    <row r="52" spans="1:10" ht="15.75" customHeight="1" x14ac:dyDescent="0.2">
      <c r="A52" s="102">
        <v>51</v>
      </c>
      <c r="B52" s="103">
        <v>355096.76299999998</v>
      </c>
      <c r="C52" s="103">
        <v>6634743.6859999998</v>
      </c>
      <c r="D52" s="103" t="s">
        <v>165</v>
      </c>
      <c r="E52" s="103" t="s">
        <v>215</v>
      </c>
      <c r="F52" s="101">
        <v>2.34</v>
      </c>
      <c r="G52" s="100" t="s">
        <v>165</v>
      </c>
      <c r="H52" s="103">
        <v>2.65</v>
      </c>
      <c r="I52" s="104">
        <v>225.52</v>
      </c>
      <c r="J52" s="104">
        <v>245.52</v>
      </c>
    </row>
    <row r="53" spans="1:10" ht="15.75" customHeight="1" x14ac:dyDescent="0.2">
      <c r="A53" s="102">
        <v>52</v>
      </c>
      <c r="B53" s="103">
        <v>355098.337</v>
      </c>
      <c r="C53" s="103">
        <v>6634741.4670000002</v>
      </c>
      <c r="D53" s="100" t="s">
        <v>165</v>
      </c>
      <c r="E53" s="103" t="s">
        <v>216</v>
      </c>
      <c r="F53" s="100">
        <v>2.04</v>
      </c>
      <c r="G53" s="100" t="s">
        <v>165</v>
      </c>
      <c r="H53" s="100">
        <v>2.35</v>
      </c>
      <c r="I53" s="104">
        <v>228.24</v>
      </c>
      <c r="J53" s="104">
        <v>248.24</v>
      </c>
    </row>
    <row r="54" spans="1:10" ht="15.75" customHeight="1" x14ac:dyDescent="0.2">
      <c r="A54" s="102">
        <v>53</v>
      </c>
      <c r="B54" s="103">
        <v>355100.48690000002</v>
      </c>
      <c r="C54" s="103">
        <v>6634738.3843</v>
      </c>
      <c r="D54" s="100" t="s">
        <v>165</v>
      </c>
      <c r="E54" s="103" t="s">
        <v>217</v>
      </c>
      <c r="F54" s="100">
        <v>1.59</v>
      </c>
      <c r="G54" s="100" t="s">
        <v>165</v>
      </c>
      <c r="H54" s="100">
        <v>1.9</v>
      </c>
      <c r="I54" s="104">
        <v>232</v>
      </c>
      <c r="J54" s="104">
        <v>252</v>
      </c>
    </row>
    <row r="55" spans="1:10" ht="15.75" customHeight="1" x14ac:dyDescent="0.2">
      <c r="A55" s="102">
        <v>54</v>
      </c>
      <c r="B55" s="103">
        <v>355102.9474</v>
      </c>
      <c r="C55" s="103">
        <v>6634734.0727000004</v>
      </c>
      <c r="D55" s="100" t="s">
        <v>165</v>
      </c>
      <c r="E55" s="103" t="s">
        <v>218</v>
      </c>
      <c r="F55" s="100">
        <v>0.96</v>
      </c>
      <c r="G55" s="100" t="s">
        <v>165</v>
      </c>
      <c r="H55" s="100">
        <v>1.27</v>
      </c>
      <c r="I55" s="104">
        <v>236.97</v>
      </c>
      <c r="J55" s="104">
        <v>256.97000000000003</v>
      </c>
    </row>
    <row r="56" spans="1:10" ht="15.75" customHeight="1" x14ac:dyDescent="0.2">
      <c r="A56" s="102">
        <v>55</v>
      </c>
      <c r="B56" s="103">
        <v>355105.42859999998</v>
      </c>
      <c r="C56" s="103">
        <v>6634729.8096000003</v>
      </c>
      <c r="D56" s="100" t="s">
        <v>165</v>
      </c>
      <c r="E56" s="103" t="s">
        <v>219</v>
      </c>
      <c r="F56" s="100">
        <v>0.95</v>
      </c>
      <c r="G56" s="100" t="s">
        <v>165</v>
      </c>
      <c r="H56" s="100">
        <v>1.26</v>
      </c>
      <c r="I56" s="104">
        <v>241.9</v>
      </c>
      <c r="J56" s="104">
        <v>261.89999999999998</v>
      </c>
    </row>
    <row r="57" spans="1:10" ht="15.75" customHeight="1" x14ac:dyDescent="0.2">
      <c r="A57" s="102">
        <v>56</v>
      </c>
      <c r="B57" s="103">
        <v>355109.1802</v>
      </c>
      <c r="C57" s="103">
        <v>6634723.7490999997</v>
      </c>
      <c r="D57" s="100" t="s">
        <v>165</v>
      </c>
      <c r="E57" s="103" t="s">
        <v>220</v>
      </c>
      <c r="F57" s="100">
        <v>1.02</v>
      </c>
      <c r="G57" s="100" t="s">
        <v>165</v>
      </c>
      <c r="H57" s="100">
        <v>1.33</v>
      </c>
      <c r="I57" s="104">
        <v>249.03</v>
      </c>
      <c r="J57" s="104">
        <v>269.02999999999997</v>
      </c>
    </row>
    <row r="58" spans="1:10" ht="15.75" customHeight="1" x14ac:dyDescent="0.2">
      <c r="A58" s="102">
        <v>57</v>
      </c>
      <c r="B58" s="103">
        <v>355111.24209999997</v>
      </c>
      <c r="C58" s="103">
        <v>6634720.5076000001</v>
      </c>
      <c r="D58" s="100" t="s">
        <v>165</v>
      </c>
      <c r="E58" s="103" t="s">
        <v>221</v>
      </c>
      <c r="F58" s="101">
        <v>1.03</v>
      </c>
      <c r="G58" s="100" t="s">
        <v>165</v>
      </c>
      <c r="H58" s="100">
        <v>1.34</v>
      </c>
      <c r="I58" s="104">
        <v>252.87</v>
      </c>
      <c r="J58" s="104">
        <v>272.87</v>
      </c>
    </row>
    <row r="59" spans="1:10" ht="15.75" customHeight="1" x14ac:dyDescent="0.2">
      <c r="A59" s="102">
        <v>58</v>
      </c>
      <c r="B59" s="103">
        <v>355114.33380000002</v>
      </c>
      <c r="C59" s="103">
        <v>6634715.7681</v>
      </c>
      <c r="D59" s="103" t="s">
        <v>165</v>
      </c>
      <c r="E59" s="103" t="s">
        <v>222</v>
      </c>
      <c r="F59" s="101">
        <v>1.03</v>
      </c>
      <c r="G59" s="100" t="s">
        <v>165</v>
      </c>
      <c r="H59" s="103">
        <v>1.34</v>
      </c>
      <c r="I59" s="104">
        <v>258.52999999999997</v>
      </c>
      <c r="J59" s="104">
        <v>278.52999999999997</v>
      </c>
    </row>
    <row r="60" spans="1:10" ht="15.75" customHeight="1" x14ac:dyDescent="0.2">
      <c r="A60" s="102">
        <v>59</v>
      </c>
      <c r="B60" s="103">
        <v>355117.12819999998</v>
      </c>
      <c r="C60" s="103">
        <v>6634711.3354000002</v>
      </c>
      <c r="D60" s="100" t="s">
        <v>165</v>
      </c>
      <c r="E60" s="103" t="s">
        <v>223</v>
      </c>
      <c r="F60" s="100">
        <v>1.1399999999999999</v>
      </c>
      <c r="G60" s="100" t="s">
        <v>165</v>
      </c>
      <c r="H60" s="100">
        <v>1.45</v>
      </c>
      <c r="I60" s="104">
        <v>263.77</v>
      </c>
      <c r="J60" s="104">
        <v>283.77</v>
      </c>
    </row>
    <row r="61" spans="1:10" ht="15.75" customHeight="1" x14ac:dyDescent="0.2">
      <c r="A61" s="102">
        <v>60</v>
      </c>
      <c r="B61" s="103">
        <v>355120.04090000002</v>
      </c>
      <c r="C61" s="103">
        <v>6634706.9596999995</v>
      </c>
      <c r="D61" s="100" t="s">
        <v>165</v>
      </c>
      <c r="E61" s="103" t="s">
        <v>224</v>
      </c>
      <c r="F61" s="100">
        <v>1.1100000000000001</v>
      </c>
      <c r="G61" s="100" t="s">
        <v>165</v>
      </c>
      <c r="H61" s="100">
        <v>1.42</v>
      </c>
      <c r="I61" s="104">
        <v>269.02</v>
      </c>
      <c r="J61" s="104">
        <v>289.02</v>
      </c>
    </row>
    <row r="62" spans="1:10" ht="15.75" customHeight="1" x14ac:dyDescent="0.2">
      <c r="A62" s="102">
        <v>61</v>
      </c>
      <c r="B62" s="103">
        <v>355123.13789999997</v>
      </c>
      <c r="C62" s="103">
        <v>6634702.3790999996</v>
      </c>
      <c r="D62" s="100" t="s">
        <v>165</v>
      </c>
      <c r="E62" s="103" t="s">
        <v>225</v>
      </c>
      <c r="F62" s="100">
        <v>1.32</v>
      </c>
      <c r="G62" s="100" t="s">
        <v>165</v>
      </c>
      <c r="H62" s="100">
        <v>1.63</v>
      </c>
      <c r="I62" s="104">
        <v>274.55</v>
      </c>
      <c r="J62" s="104">
        <v>294.55</v>
      </c>
    </row>
    <row r="63" spans="1:10" ht="15.75" customHeight="1" x14ac:dyDescent="0.2">
      <c r="A63" s="102">
        <v>62</v>
      </c>
      <c r="B63" s="103">
        <v>355125.16279999999</v>
      </c>
      <c r="C63" s="103">
        <v>6634699.1315000001</v>
      </c>
      <c r="D63" s="100" t="s">
        <v>165</v>
      </c>
      <c r="E63" s="103" t="s">
        <v>226</v>
      </c>
      <c r="F63" s="100">
        <v>1.47</v>
      </c>
      <c r="G63" s="100" t="s">
        <v>165</v>
      </c>
      <c r="H63" s="100">
        <v>1.78</v>
      </c>
      <c r="I63" s="104">
        <v>278.38</v>
      </c>
      <c r="J63" s="104">
        <v>298.38</v>
      </c>
    </row>
    <row r="64" spans="1:10" ht="15.75" customHeight="1" x14ac:dyDescent="0.2">
      <c r="A64" s="102">
        <v>63</v>
      </c>
      <c r="B64" s="103">
        <v>355128.0564</v>
      </c>
      <c r="C64" s="103">
        <v>6634695.5363999996</v>
      </c>
      <c r="D64" s="100" t="s">
        <v>165</v>
      </c>
      <c r="E64" s="103" t="s">
        <v>227</v>
      </c>
      <c r="F64" s="100">
        <v>2.34</v>
      </c>
      <c r="G64" s="100" t="s">
        <v>165</v>
      </c>
      <c r="H64" s="100">
        <v>2.65</v>
      </c>
      <c r="I64" s="104">
        <v>283</v>
      </c>
      <c r="J64" s="104">
        <v>303</v>
      </c>
    </row>
    <row r="65" spans="1:10" ht="15.75" customHeight="1" x14ac:dyDescent="0.2">
      <c r="A65" s="102">
        <v>64</v>
      </c>
      <c r="B65" s="103">
        <v>355130.4007</v>
      </c>
      <c r="C65" s="103">
        <v>6634692.1393999998</v>
      </c>
      <c r="D65" s="100" t="s">
        <v>165</v>
      </c>
      <c r="E65" s="103" t="s">
        <v>228</v>
      </c>
      <c r="F65" s="101">
        <v>2.29</v>
      </c>
      <c r="G65" s="100" t="s">
        <v>165</v>
      </c>
      <c r="H65" s="100">
        <v>2.6</v>
      </c>
      <c r="I65" s="104">
        <v>287.12</v>
      </c>
      <c r="J65" s="104">
        <v>307.12</v>
      </c>
    </row>
    <row r="66" spans="1:10" ht="15.75" customHeight="1" x14ac:dyDescent="0.2">
      <c r="A66" s="102">
        <v>65</v>
      </c>
      <c r="B66" s="103">
        <v>355132.071</v>
      </c>
      <c r="C66" s="103">
        <v>6634689.7450000001</v>
      </c>
      <c r="D66" s="103" t="s">
        <v>165</v>
      </c>
      <c r="E66" s="103" t="s">
        <v>229</v>
      </c>
      <c r="F66" s="101">
        <v>2.5</v>
      </c>
      <c r="G66" s="100" t="s">
        <v>165</v>
      </c>
      <c r="H66" s="103">
        <v>2.81</v>
      </c>
      <c r="I66" s="104">
        <v>290.04000000000002</v>
      </c>
      <c r="J66" s="104">
        <v>310.04000000000002</v>
      </c>
    </row>
    <row r="67" spans="1:10" ht="15.75" customHeight="1" x14ac:dyDescent="0.2">
      <c r="A67" s="102">
        <v>66</v>
      </c>
      <c r="B67" s="103">
        <v>355132.94809999998</v>
      </c>
      <c r="C67" s="103">
        <v>6634688.4970000004</v>
      </c>
      <c r="D67" s="100" t="s">
        <v>165</v>
      </c>
      <c r="E67" s="103" t="s">
        <v>230</v>
      </c>
      <c r="F67" s="100">
        <v>2.69</v>
      </c>
      <c r="G67" s="100" t="s">
        <v>165</v>
      </c>
      <c r="H67" s="100">
        <v>3</v>
      </c>
      <c r="I67" s="104">
        <v>291.57</v>
      </c>
      <c r="J67" s="104">
        <v>311.57</v>
      </c>
    </row>
    <row r="68" spans="1:10" ht="15.75" customHeight="1" x14ac:dyDescent="0.2">
      <c r="A68" s="102">
        <v>67</v>
      </c>
      <c r="B68" s="103">
        <v>355133.65639999998</v>
      </c>
      <c r="C68" s="103">
        <v>6634687.2293999996</v>
      </c>
      <c r="D68" s="100" t="s">
        <v>165</v>
      </c>
      <c r="E68" s="103" t="s">
        <v>231</v>
      </c>
      <c r="F68" s="100">
        <v>2.69</v>
      </c>
      <c r="G68" s="100" t="s">
        <v>165</v>
      </c>
      <c r="H68" s="100">
        <v>3</v>
      </c>
      <c r="I68" s="104">
        <v>293.02</v>
      </c>
      <c r="J68" s="104">
        <v>313.02</v>
      </c>
    </row>
    <row r="69" spans="1:10" ht="15.75" customHeight="1" x14ac:dyDescent="0.2">
      <c r="A69" s="102">
        <v>68</v>
      </c>
      <c r="B69" s="103">
        <v>355136.76439999999</v>
      </c>
      <c r="C69" s="103">
        <v>6634681.8641999997</v>
      </c>
      <c r="D69" s="100" t="s">
        <v>165</v>
      </c>
      <c r="E69" s="103" t="s">
        <v>232</v>
      </c>
      <c r="F69" s="100">
        <v>2.09</v>
      </c>
      <c r="G69" s="100" t="s">
        <v>165</v>
      </c>
      <c r="H69" s="100">
        <v>2.4</v>
      </c>
      <c r="I69" s="104">
        <v>299.22000000000003</v>
      </c>
      <c r="J69" s="104">
        <v>319.22000000000003</v>
      </c>
    </row>
    <row r="70" spans="1:10" ht="15.75" customHeight="1" x14ac:dyDescent="0.2">
      <c r="A70" s="102">
        <v>69</v>
      </c>
      <c r="B70" s="103">
        <v>355140.4779</v>
      </c>
      <c r="C70" s="103">
        <v>6634676.5105999997</v>
      </c>
      <c r="D70" s="100" t="s">
        <v>165</v>
      </c>
      <c r="E70" s="103" t="s">
        <v>233</v>
      </c>
      <c r="F70" s="100">
        <v>1.39</v>
      </c>
      <c r="G70" s="100" t="s">
        <v>165</v>
      </c>
      <c r="H70" s="100">
        <v>1.7</v>
      </c>
      <c r="I70" s="104">
        <v>305.74</v>
      </c>
      <c r="J70" s="104">
        <v>325.74</v>
      </c>
    </row>
    <row r="71" spans="1:10" ht="15.75" customHeight="1" x14ac:dyDescent="0.2">
      <c r="A71" s="102">
        <v>70</v>
      </c>
      <c r="B71" s="103">
        <v>355142.54590000003</v>
      </c>
      <c r="C71" s="103">
        <v>6634673.2866000002</v>
      </c>
      <c r="D71" s="100" t="s">
        <v>165</v>
      </c>
      <c r="E71" s="103" t="s">
        <v>234</v>
      </c>
      <c r="F71" s="100">
        <v>1.1200000000000001</v>
      </c>
      <c r="G71" s="100" t="s">
        <v>165</v>
      </c>
      <c r="H71" s="100">
        <v>1.43</v>
      </c>
      <c r="I71" s="104">
        <v>309.57</v>
      </c>
      <c r="J71" s="104">
        <v>329.57</v>
      </c>
    </row>
    <row r="72" spans="1:10" ht="15.75" customHeight="1" x14ac:dyDescent="0.2">
      <c r="A72" s="102">
        <v>71</v>
      </c>
      <c r="B72" s="103">
        <v>355144.87900000002</v>
      </c>
      <c r="C72" s="103">
        <v>6634669.7647000002</v>
      </c>
      <c r="D72" s="100" t="s">
        <v>165</v>
      </c>
      <c r="E72" s="103" t="s">
        <v>235</v>
      </c>
      <c r="F72" s="101">
        <v>1.05</v>
      </c>
      <c r="G72" s="100" t="s">
        <v>165</v>
      </c>
      <c r="H72" s="100">
        <v>1.36</v>
      </c>
      <c r="I72" s="104">
        <v>313.79000000000002</v>
      </c>
      <c r="J72" s="104">
        <v>333.79</v>
      </c>
    </row>
    <row r="73" spans="1:10" ht="15.75" customHeight="1" x14ac:dyDescent="0.2">
      <c r="A73" s="102">
        <v>72</v>
      </c>
      <c r="B73" s="103">
        <v>355150.5073</v>
      </c>
      <c r="C73" s="103">
        <v>6634660.9740000004</v>
      </c>
      <c r="D73" s="103" t="s">
        <v>165</v>
      </c>
      <c r="E73" s="103" t="s">
        <v>236</v>
      </c>
      <c r="F73" s="101">
        <v>1.05</v>
      </c>
      <c r="G73" s="100" t="s">
        <v>165</v>
      </c>
      <c r="H73" s="103">
        <v>1.36</v>
      </c>
      <c r="I73" s="104">
        <v>324.23</v>
      </c>
      <c r="J73" s="104">
        <v>344.23</v>
      </c>
    </row>
    <row r="74" spans="1:10" ht="15.75" customHeight="1" x14ac:dyDescent="0.2">
      <c r="A74" s="102">
        <v>73</v>
      </c>
      <c r="B74" s="103">
        <v>355156.28830000001</v>
      </c>
      <c r="C74" s="103">
        <v>6634652.2635000004</v>
      </c>
      <c r="D74" s="100" t="s">
        <v>165</v>
      </c>
      <c r="E74" s="103" t="s">
        <v>237</v>
      </c>
      <c r="F74" s="100">
        <v>1.1000000000000001</v>
      </c>
      <c r="G74" s="100" t="s">
        <v>165</v>
      </c>
      <c r="H74" s="100">
        <v>1.41</v>
      </c>
      <c r="I74" s="104">
        <v>334.68</v>
      </c>
      <c r="J74" s="104">
        <v>354.68</v>
      </c>
    </row>
    <row r="75" spans="1:10" ht="15.75" customHeight="1" x14ac:dyDescent="0.2">
      <c r="A75" s="102">
        <v>74</v>
      </c>
      <c r="B75" s="103">
        <v>355161.1972</v>
      </c>
      <c r="C75" s="103">
        <v>6634645.0898000002</v>
      </c>
      <c r="D75" s="100" t="s">
        <v>165</v>
      </c>
      <c r="E75" s="103" t="s">
        <v>238</v>
      </c>
      <c r="F75" s="100">
        <v>0.99</v>
      </c>
      <c r="G75" s="100" t="s">
        <v>165</v>
      </c>
      <c r="H75" s="100">
        <v>1.3</v>
      </c>
      <c r="I75" s="104">
        <v>343.38</v>
      </c>
      <c r="J75" s="104">
        <v>363.38</v>
      </c>
    </row>
    <row r="76" spans="1:10" ht="15.75" customHeight="1" x14ac:dyDescent="0.2">
      <c r="A76" s="102">
        <v>75</v>
      </c>
      <c r="B76" s="103">
        <v>355162.79580000002</v>
      </c>
      <c r="C76" s="103">
        <v>6634642.6926999995</v>
      </c>
      <c r="D76" s="100" t="s">
        <v>165</v>
      </c>
      <c r="E76" s="103" t="s">
        <v>239</v>
      </c>
      <c r="F76" s="100">
        <v>0.91</v>
      </c>
      <c r="G76" s="100" t="s">
        <v>165</v>
      </c>
      <c r="H76" s="100">
        <v>1.22</v>
      </c>
      <c r="I76" s="104">
        <v>346.26</v>
      </c>
      <c r="J76" s="104">
        <v>366.26</v>
      </c>
    </row>
    <row r="77" spans="1:10" ht="15.75" customHeight="1" x14ac:dyDescent="0.2">
      <c r="A77" s="102">
        <v>76</v>
      </c>
      <c r="B77" s="103">
        <v>355164.92330000002</v>
      </c>
      <c r="C77" s="103">
        <v>6634639.6984000001</v>
      </c>
      <c r="D77" s="100" t="s">
        <v>165</v>
      </c>
      <c r="E77" s="103" t="s">
        <v>240</v>
      </c>
      <c r="F77" s="101">
        <v>1</v>
      </c>
      <c r="G77" s="100" t="s">
        <v>165</v>
      </c>
      <c r="H77" s="100">
        <v>1.31</v>
      </c>
      <c r="I77" s="104">
        <v>349.93</v>
      </c>
      <c r="J77" s="104">
        <v>369.93</v>
      </c>
    </row>
    <row r="78" spans="1:10" ht="15.75" customHeight="1" x14ac:dyDescent="0.2">
      <c r="A78" s="102">
        <v>77</v>
      </c>
      <c r="B78" s="103">
        <v>355166.85269999999</v>
      </c>
      <c r="C78" s="103">
        <v>6634636.7101999996</v>
      </c>
      <c r="D78" s="103" t="s">
        <v>165</v>
      </c>
      <c r="E78" s="103" t="s">
        <v>241</v>
      </c>
      <c r="F78" s="101">
        <v>1.1499999999999999</v>
      </c>
      <c r="G78" s="100" t="s">
        <v>165</v>
      </c>
      <c r="H78" s="103">
        <v>1.46</v>
      </c>
      <c r="I78" s="104">
        <v>353.49</v>
      </c>
      <c r="J78" s="104">
        <v>373.49</v>
      </c>
    </row>
    <row r="79" spans="1:10" ht="15.75" customHeight="1" x14ac:dyDescent="0.2">
      <c r="A79" s="102">
        <v>78</v>
      </c>
      <c r="B79" s="103">
        <v>355169.06699999998</v>
      </c>
      <c r="C79" s="103">
        <v>6634632.9946999997</v>
      </c>
      <c r="D79" s="100" t="s">
        <v>165</v>
      </c>
      <c r="E79" s="103" t="s">
        <v>242</v>
      </c>
      <c r="F79" s="100">
        <v>1.48</v>
      </c>
      <c r="G79" s="100" t="s">
        <v>165</v>
      </c>
      <c r="H79" s="100">
        <v>1.79</v>
      </c>
      <c r="I79" s="104">
        <v>357.81</v>
      </c>
      <c r="J79" s="104">
        <v>377.81</v>
      </c>
    </row>
    <row r="80" spans="1:10" ht="15.75" customHeight="1" x14ac:dyDescent="0.2">
      <c r="A80" s="102">
        <v>79</v>
      </c>
      <c r="B80" s="103">
        <v>355172.20539999998</v>
      </c>
      <c r="C80" s="103">
        <v>6634628.2784000002</v>
      </c>
      <c r="D80" s="100" t="s">
        <v>165</v>
      </c>
      <c r="E80" s="103" t="s">
        <v>242</v>
      </c>
      <c r="F80" s="100">
        <v>2.23</v>
      </c>
      <c r="G80" s="100" t="s">
        <v>165</v>
      </c>
      <c r="H80" s="100">
        <v>2.54</v>
      </c>
      <c r="I80" s="104">
        <v>363.48</v>
      </c>
      <c r="J80" s="104">
        <v>383.48</v>
      </c>
    </row>
    <row r="81" spans="1:10" ht="15.75" customHeight="1" x14ac:dyDescent="0.2">
      <c r="A81" s="102">
        <v>80</v>
      </c>
      <c r="B81" s="103">
        <v>355174.44949999999</v>
      </c>
      <c r="C81" s="103">
        <v>6634624.7432000004</v>
      </c>
      <c r="D81" s="100" t="s">
        <v>165</v>
      </c>
      <c r="E81" s="103" t="s">
        <v>243</v>
      </c>
      <c r="F81" s="100">
        <v>2.34</v>
      </c>
      <c r="G81" s="100" t="s">
        <v>165</v>
      </c>
      <c r="H81" s="100">
        <v>2.65</v>
      </c>
      <c r="I81" s="104">
        <v>367.67</v>
      </c>
      <c r="J81" s="104">
        <v>387.67</v>
      </c>
    </row>
    <row r="82" spans="1:10" ht="15.75" customHeight="1" x14ac:dyDescent="0.2">
      <c r="A82" s="102">
        <v>81</v>
      </c>
      <c r="B82" s="103">
        <v>355175.2524</v>
      </c>
      <c r="C82" s="103">
        <v>6634623.4785000002</v>
      </c>
      <c r="D82" s="100" t="s">
        <v>165</v>
      </c>
      <c r="E82" s="103" t="s">
        <v>244</v>
      </c>
      <c r="F82" s="100">
        <v>2.29</v>
      </c>
      <c r="G82" s="100" t="s">
        <v>165</v>
      </c>
      <c r="H82" s="100">
        <v>2.6</v>
      </c>
      <c r="I82" s="104">
        <v>369.16</v>
      </c>
      <c r="J82" s="104">
        <v>389.16</v>
      </c>
    </row>
    <row r="83" spans="1:10" ht="15.75" customHeight="1" x14ac:dyDescent="0.2">
      <c r="A83" s="102">
        <v>82</v>
      </c>
      <c r="B83" s="103">
        <v>355176.05320000002</v>
      </c>
      <c r="C83" s="103">
        <v>6634622.2171</v>
      </c>
      <c r="D83" s="100" t="s">
        <v>165</v>
      </c>
      <c r="E83" s="103" t="s">
        <v>245</v>
      </c>
      <c r="F83" s="100">
        <v>2.2799999999999998</v>
      </c>
      <c r="G83" s="100" t="s">
        <v>165</v>
      </c>
      <c r="H83" s="100">
        <v>2.59</v>
      </c>
      <c r="I83" s="104">
        <v>370.66</v>
      </c>
      <c r="J83" s="104">
        <v>390.66</v>
      </c>
    </row>
    <row r="84" spans="1:10" ht="15.75" customHeight="1" x14ac:dyDescent="0.2">
      <c r="A84" s="102">
        <v>83</v>
      </c>
      <c r="B84" s="103">
        <v>355176.87410000002</v>
      </c>
      <c r="C84" s="103">
        <v>6634620.9238</v>
      </c>
      <c r="D84" s="100" t="s">
        <v>165</v>
      </c>
      <c r="E84" s="103" t="s">
        <v>246</v>
      </c>
      <c r="F84" s="101">
        <v>2.4</v>
      </c>
      <c r="G84" s="100" t="s">
        <v>165</v>
      </c>
      <c r="H84" s="100">
        <v>2.71</v>
      </c>
      <c r="I84" s="104">
        <v>372.19</v>
      </c>
      <c r="J84" s="104">
        <v>392.19</v>
      </c>
    </row>
    <row r="85" spans="1:10" ht="15.75" customHeight="1" x14ac:dyDescent="0.2">
      <c r="A85" s="102">
        <v>84</v>
      </c>
      <c r="B85" s="103">
        <v>355177.42359999998</v>
      </c>
      <c r="C85" s="103">
        <v>6634620.0481000002</v>
      </c>
      <c r="D85" s="103" t="s">
        <v>165</v>
      </c>
      <c r="E85" s="103" t="s">
        <v>246</v>
      </c>
      <c r="F85" s="101">
        <v>2.35</v>
      </c>
      <c r="G85" s="100" t="s">
        <v>165</v>
      </c>
      <c r="H85" s="103">
        <v>2.66</v>
      </c>
      <c r="I85" s="104">
        <v>373.22</v>
      </c>
      <c r="J85" s="104">
        <v>393.22</v>
      </c>
    </row>
    <row r="86" spans="1:10" ht="15.75" customHeight="1" x14ac:dyDescent="0.2">
      <c r="A86" s="102">
        <v>85</v>
      </c>
      <c r="B86" s="103">
        <v>355179.1018</v>
      </c>
      <c r="C86" s="103">
        <v>6634617.4045000002</v>
      </c>
      <c r="D86" s="100" t="s">
        <v>165</v>
      </c>
      <c r="E86" s="103" t="s">
        <v>247</v>
      </c>
      <c r="F86" s="100">
        <v>2.1</v>
      </c>
      <c r="G86" s="100" t="s">
        <v>165</v>
      </c>
      <c r="H86" s="100">
        <v>2.41</v>
      </c>
      <c r="I86" s="104">
        <v>376.35</v>
      </c>
      <c r="J86" s="104">
        <v>396.35</v>
      </c>
    </row>
    <row r="87" spans="1:10" ht="15.75" customHeight="1" x14ac:dyDescent="0.2">
      <c r="A87" s="102">
        <v>86</v>
      </c>
      <c r="B87" s="103">
        <v>355180.20600000001</v>
      </c>
      <c r="C87" s="103">
        <v>6634615.5970000001</v>
      </c>
      <c r="D87" s="100" t="s">
        <v>165</v>
      </c>
      <c r="E87" s="103" t="s">
        <v>248</v>
      </c>
      <c r="F87" s="100">
        <v>1.48</v>
      </c>
      <c r="G87" s="100" t="s">
        <v>165</v>
      </c>
      <c r="H87" s="100">
        <v>1.79</v>
      </c>
      <c r="I87" s="104">
        <v>378.47</v>
      </c>
      <c r="J87" s="104">
        <v>398.47</v>
      </c>
    </row>
    <row r="88" spans="1:10" ht="15.75" customHeight="1" x14ac:dyDescent="0.2">
      <c r="A88" s="102">
        <v>87</v>
      </c>
      <c r="B88" s="103">
        <v>355181.8885</v>
      </c>
      <c r="C88" s="103">
        <v>6634613.0248999996</v>
      </c>
      <c r="D88" s="100" t="s">
        <v>165</v>
      </c>
      <c r="E88" s="103" t="s">
        <v>248</v>
      </c>
      <c r="F88" s="100">
        <v>1.25</v>
      </c>
      <c r="G88" s="100" t="s">
        <v>165</v>
      </c>
      <c r="H88" s="100">
        <v>1.56</v>
      </c>
      <c r="I88" s="104">
        <v>381.55</v>
      </c>
      <c r="J88" s="104">
        <v>401.55</v>
      </c>
    </row>
    <row r="89" spans="1:10" ht="15.75" customHeight="1" x14ac:dyDescent="0.2">
      <c r="A89" s="102">
        <v>88</v>
      </c>
      <c r="B89" s="103">
        <v>355184.93369999999</v>
      </c>
      <c r="C89" s="103">
        <v>6634608.5166999996</v>
      </c>
      <c r="D89" s="100" t="s">
        <v>165</v>
      </c>
      <c r="E89" s="103" t="s">
        <v>249</v>
      </c>
      <c r="F89" s="101">
        <v>1.26</v>
      </c>
      <c r="G89" s="100" t="s">
        <v>165</v>
      </c>
      <c r="H89" s="100">
        <v>1.57</v>
      </c>
      <c r="I89" s="104">
        <v>386.99</v>
      </c>
      <c r="J89" s="104">
        <v>406.99</v>
      </c>
    </row>
    <row r="90" spans="1:10" ht="15.75" customHeight="1" x14ac:dyDescent="0.2">
      <c r="A90" s="102">
        <v>89</v>
      </c>
      <c r="B90" s="103">
        <v>355186.74200000003</v>
      </c>
      <c r="C90" s="103">
        <v>6634605.3609999996</v>
      </c>
      <c r="D90" s="103" t="s">
        <v>165</v>
      </c>
      <c r="E90" s="103" t="s">
        <v>250</v>
      </c>
      <c r="F90" s="101">
        <v>1.1299999999999999</v>
      </c>
      <c r="G90" s="100" t="s">
        <v>165</v>
      </c>
      <c r="H90" s="103">
        <v>1.44</v>
      </c>
      <c r="I90" s="104">
        <v>390.62</v>
      </c>
      <c r="J90" s="104">
        <v>410.62</v>
      </c>
    </row>
    <row r="91" spans="1:10" ht="15.75" customHeight="1" x14ac:dyDescent="0.2">
      <c r="A91" s="102">
        <v>90</v>
      </c>
      <c r="B91" s="103">
        <v>355188.27669999999</v>
      </c>
      <c r="C91" s="103">
        <v>6634603.2111</v>
      </c>
      <c r="D91" s="100" t="s">
        <v>165</v>
      </c>
      <c r="E91" s="103" t="s">
        <v>251</v>
      </c>
      <c r="F91" s="100">
        <v>1.1499999999999999</v>
      </c>
      <c r="G91" s="100" t="s">
        <v>165</v>
      </c>
      <c r="H91" s="100">
        <v>1.46</v>
      </c>
      <c r="I91" s="104">
        <v>393.26</v>
      </c>
      <c r="J91" s="104">
        <v>413.26</v>
      </c>
    </row>
    <row r="92" spans="1:10" ht="15.75" customHeight="1" x14ac:dyDescent="0.2">
      <c r="A92" s="102">
        <v>91</v>
      </c>
      <c r="B92" s="103">
        <v>355191.26</v>
      </c>
      <c r="C92" s="103">
        <v>6634598.4230000004</v>
      </c>
      <c r="D92" s="100" t="s">
        <v>165</v>
      </c>
      <c r="E92" s="103" t="s">
        <v>252</v>
      </c>
      <c r="F92" s="100">
        <v>1.06</v>
      </c>
      <c r="G92" s="100" t="s">
        <v>165</v>
      </c>
      <c r="H92" s="100">
        <v>1.37</v>
      </c>
      <c r="I92" s="104">
        <v>398.91</v>
      </c>
      <c r="J92" s="104">
        <v>418.91</v>
      </c>
    </row>
    <row r="93" spans="1:10" ht="15.75" customHeight="1" x14ac:dyDescent="0.2">
      <c r="A93" s="102">
        <v>92</v>
      </c>
      <c r="B93" s="103">
        <v>355194.02100000001</v>
      </c>
      <c r="C93" s="103">
        <v>6634594.443</v>
      </c>
      <c r="D93" s="100" t="s">
        <v>165</v>
      </c>
      <c r="E93" s="103" t="s">
        <v>249</v>
      </c>
      <c r="F93" s="100">
        <v>0.97</v>
      </c>
      <c r="G93" s="100" t="s">
        <v>165</v>
      </c>
      <c r="H93" s="100">
        <v>1.28</v>
      </c>
      <c r="I93" s="104">
        <v>403.75</v>
      </c>
      <c r="J93" s="104">
        <v>423.75</v>
      </c>
    </row>
    <row r="94" spans="1:10" ht="15.75" customHeight="1" x14ac:dyDescent="0.2">
      <c r="A94" s="102">
        <v>93</v>
      </c>
      <c r="B94" s="103">
        <v>355196.12</v>
      </c>
      <c r="C94" s="103">
        <v>6634591.358</v>
      </c>
      <c r="D94" s="100" t="s">
        <v>165</v>
      </c>
      <c r="E94" s="103" t="s">
        <v>253</v>
      </c>
      <c r="F94" s="100">
        <v>0.9</v>
      </c>
      <c r="G94" s="100" t="s">
        <v>165</v>
      </c>
      <c r="H94" s="100">
        <v>1.21</v>
      </c>
      <c r="I94" s="104">
        <v>407.48</v>
      </c>
      <c r="J94" s="104">
        <v>427.48</v>
      </c>
    </row>
    <row r="95" spans="1:10" ht="15.75" customHeight="1" x14ac:dyDescent="0.2">
      <c r="A95" s="102">
        <v>94</v>
      </c>
      <c r="B95" s="103">
        <v>355197.21899999998</v>
      </c>
      <c r="C95" s="103">
        <v>6634589.1059999997</v>
      </c>
      <c r="D95" s="100" t="s">
        <v>165</v>
      </c>
      <c r="E95" s="103" t="s">
        <v>254</v>
      </c>
      <c r="F95" s="100">
        <v>0.9</v>
      </c>
      <c r="G95" s="100" t="s">
        <v>165</v>
      </c>
      <c r="H95" s="100">
        <v>1.21</v>
      </c>
      <c r="I95" s="104">
        <v>410</v>
      </c>
      <c r="J95" s="104">
        <v>430</v>
      </c>
    </row>
    <row r="96" spans="1:10" ht="15.75" customHeight="1" x14ac:dyDescent="0.2">
      <c r="A96" s="102">
        <v>95</v>
      </c>
      <c r="B96" s="103">
        <v>355197.70799999998</v>
      </c>
      <c r="C96" s="103">
        <v>6634586.5539999995</v>
      </c>
      <c r="D96" s="100" t="s">
        <v>165</v>
      </c>
      <c r="E96" s="103" t="s">
        <v>255</v>
      </c>
      <c r="F96" s="101">
        <v>0.99</v>
      </c>
      <c r="G96" s="100" t="s">
        <v>165</v>
      </c>
      <c r="H96" s="100">
        <v>1.3</v>
      </c>
      <c r="I96" s="104">
        <v>412.6</v>
      </c>
      <c r="J96" s="104">
        <v>432.6</v>
      </c>
    </row>
    <row r="97" spans="1:10" ht="15.75" customHeight="1" x14ac:dyDescent="0.2">
      <c r="A97" s="102">
        <v>96</v>
      </c>
      <c r="B97" s="103">
        <v>355197.163</v>
      </c>
      <c r="C97" s="103">
        <v>6634584.4129999997</v>
      </c>
      <c r="D97" s="103" t="s">
        <v>165</v>
      </c>
      <c r="E97" s="103" t="s">
        <v>256</v>
      </c>
      <c r="F97" s="101">
        <v>0.96</v>
      </c>
      <c r="G97" s="100" t="s">
        <v>165</v>
      </c>
      <c r="H97" s="103">
        <v>1.27</v>
      </c>
      <c r="I97" s="104">
        <v>414.85</v>
      </c>
      <c r="J97" s="104">
        <v>434.85</v>
      </c>
    </row>
    <row r="98" spans="1:10" ht="15.75" customHeight="1" x14ac:dyDescent="0.2">
      <c r="A98" s="102">
        <v>97</v>
      </c>
      <c r="B98" s="103">
        <v>355195.81400000001</v>
      </c>
      <c r="C98" s="103">
        <v>6634581.9680000003</v>
      </c>
      <c r="D98" s="100" t="s">
        <v>165</v>
      </c>
      <c r="E98" s="103" t="s">
        <v>257</v>
      </c>
      <c r="F98" s="100">
        <v>0.97</v>
      </c>
      <c r="G98" s="100" t="s">
        <v>165</v>
      </c>
      <c r="H98" s="100">
        <v>1.28</v>
      </c>
      <c r="I98" s="104">
        <v>417.64</v>
      </c>
      <c r="J98" s="104">
        <v>437.64</v>
      </c>
    </row>
    <row r="99" spans="1:10" ht="15.75" customHeight="1" x14ac:dyDescent="0.2">
      <c r="A99" s="102">
        <v>98</v>
      </c>
      <c r="B99" s="103">
        <v>355190.94900000002</v>
      </c>
      <c r="C99" s="103">
        <v>6634575.1619999995</v>
      </c>
      <c r="D99" s="100" t="s">
        <v>165</v>
      </c>
      <c r="E99" s="103" t="s">
        <v>258</v>
      </c>
      <c r="F99" s="100">
        <v>1</v>
      </c>
      <c r="G99" s="100" t="s">
        <v>165</v>
      </c>
      <c r="H99" s="100">
        <v>1.31</v>
      </c>
      <c r="I99" s="104">
        <v>426.01</v>
      </c>
      <c r="J99" s="104">
        <v>446.01</v>
      </c>
    </row>
    <row r="100" spans="1:10" ht="15.75" customHeight="1" x14ac:dyDescent="0.2">
      <c r="A100" s="102">
        <v>99</v>
      </c>
      <c r="B100" s="103">
        <v>355186.47499999998</v>
      </c>
      <c r="C100" s="103">
        <v>6634568.3049999997</v>
      </c>
      <c r="D100" s="100" t="s">
        <v>165</v>
      </c>
      <c r="E100" s="103" t="s">
        <v>259</v>
      </c>
      <c r="F100" s="100">
        <v>1.1399999999999999</v>
      </c>
      <c r="G100" s="100" t="s">
        <v>165</v>
      </c>
      <c r="H100" s="100">
        <v>1.45</v>
      </c>
      <c r="I100" s="104">
        <v>434.19</v>
      </c>
      <c r="J100" s="104">
        <v>454.19</v>
      </c>
    </row>
    <row r="101" spans="1:10" ht="15.75" customHeight="1" x14ac:dyDescent="0.2">
      <c r="A101" s="102">
        <v>100</v>
      </c>
      <c r="B101" s="103">
        <v>355181.65100000001</v>
      </c>
      <c r="C101" s="103">
        <v>6634560.4220000003</v>
      </c>
      <c r="D101" s="100" t="s">
        <v>165</v>
      </c>
      <c r="E101" s="103" t="s">
        <v>260</v>
      </c>
      <c r="F101" s="101">
        <v>1.07</v>
      </c>
      <c r="G101" s="100" t="s">
        <v>165</v>
      </c>
      <c r="H101" s="100">
        <v>1.38</v>
      </c>
      <c r="I101" s="104">
        <v>443.44</v>
      </c>
      <c r="J101" s="104">
        <v>463.44</v>
      </c>
    </row>
    <row r="102" spans="1:10" ht="15.75" customHeight="1" x14ac:dyDescent="0.2">
      <c r="A102" s="102">
        <v>101</v>
      </c>
      <c r="B102" s="103">
        <v>355180.18800000002</v>
      </c>
      <c r="C102" s="103">
        <v>6634557.6140000001</v>
      </c>
      <c r="D102" s="103" t="s">
        <v>165</v>
      </c>
      <c r="E102" s="103" t="s">
        <v>261</v>
      </c>
      <c r="F102" s="101">
        <v>1.1200000000000001</v>
      </c>
      <c r="G102" s="100" t="s">
        <v>165</v>
      </c>
      <c r="H102" s="103">
        <v>1.43</v>
      </c>
      <c r="I102" s="104">
        <v>446.6</v>
      </c>
      <c r="J102" s="104">
        <v>466.6</v>
      </c>
    </row>
    <row r="103" spans="1:10" ht="15.75" customHeight="1" x14ac:dyDescent="0.2">
      <c r="A103" s="102">
        <v>102</v>
      </c>
      <c r="B103" s="103">
        <v>355179.57900000003</v>
      </c>
      <c r="C103" s="103">
        <v>6634555.5080000004</v>
      </c>
      <c r="D103" s="100" t="s">
        <v>165</v>
      </c>
      <c r="E103" s="103" t="s">
        <v>262</v>
      </c>
      <c r="F103" s="100">
        <v>1.1200000000000001</v>
      </c>
      <c r="G103" s="100" t="s">
        <v>165</v>
      </c>
      <c r="H103" s="100">
        <v>1.43</v>
      </c>
      <c r="I103" s="104">
        <v>448.81</v>
      </c>
      <c r="J103" s="104">
        <v>468.81</v>
      </c>
    </row>
    <row r="104" spans="1:10" ht="15.75" customHeight="1" x14ac:dyDescent="0.2">
      <c r="A104" s="102">
        <v>103</v>
      </c>
      <c r="B104" s="103">
        <v>355179.48</v>
      </c>
      <c r="C104" s="103">
        <v>6634553.6150000002</v>
      </c>
      <c r="D104" s="100" t="s">
        <v>165</v>
      </c>
      <c r="E104" s="103" t="s">
        <v>263</v>
      </c>
      <c r="F104" s="100">
        <v>0.97</v>
      </c>
      <c r="G104" s="100" t="s">
        <v>165</v>
      </c>
      <c r="H104" s="100">
        <v>1.28</v>
      </c>
      <c r="I104" s="104">
        <v>450.7</v>
      </c>
      <c r="J104" s="104">
        <v>470.7</v>
      </c>
    </row>
    <row r="105" spans="1:10" ht="15.75" customHeight="1" x14ac:dyDescent="0.2">
      <c r="A105" s="102">
        <v>104</v>
      </c>
      <c r="B105" s="103">
        <v>355179.51899999997</v>
      </c>
      <c r="C105" s="103">
        <v>6634551.3360000001</v>
      </c>
      <c r="D105" s="100" t="s">
        <v>165</v>
      </c>
      <c r="E105" s="103" t="s">
        <v>264</v>
      </c>
      <c r="F105" s="100">
        <v>1.1000000000000001</v>
      </c>
      <c r="G105" s="100" t="s">
        <v>165</v>
      </c>
      <c r="H105" s="100">
        <v>1.41</v>
      </c>
      <c r="I105" s="104">
        <v>452.98</v>
      </c>
      <c r="J105" s="104">
        <v>472.98</v>
      </c>
    </row>
    <row r="106" spans="1:10" ht="15.75" customHeight="1" x14ac:dyDescent="0.2">
      <c r="A106" s="102">
        <v>105</v>
      </c>
      <c r="B106" s="103">
        <v>355179.90495160001</v>
      </c>
      <c r="C106" s="103">
        <v>6634550.0394059997</v>
      </c>
      <c r="D106" s="100" t="s">
        <v>165</v>
      </c>
      <c r="E106" s="103" t="s">
        <v>264</v>
      </c>
      <c r="F106" s="100">
        <v>1.2</v>
      </c>
      <c r="G106" s="100" t="s">
        <v>165</v>
      </c>
      <c r="H106" s="100">
        <v>1.51</v>
      </c>
      <c r="I106" s="104">
        <v>454.34</v>
      </c>
      <c r="J106" s="104">
        <v>474.34</v>
      </c>
    </row>
    <row r="107" spans="1:10" ht="15.75" customHeight="1" x14ac:dyDescent="0.2">
      <c r="A107" s="102">
        <v>106</v>
      </c>
      <c r="B107" s="103">
        <v>355180.37857310002</v>
      </c>
      <c r="C107" s="103">
        <v>6634548.8878920004</v>
      </c>
      <c r="D107" s="100" t="s">
        <v>165</v>
      </c>
      <c r="E107" s="103" t="s">
        <v>265</v>
      </c>
      <c r="F107" s="100">
        <v>1.2</v>
      </c>
      <c r="G107" s="100" t="s">
        <v>165</v>
      </c>
      <c r="H107" s="100">
        <v>1.51</v>
      </c>
      <c r="I107" s="104">
        <v>455.58</v>
      </c>
      <c r="J107" s="104">
        <v>475.58</v>
      </c>
    </row>
    <row r="108" spans="1:10" ht="15.75" customHeight="1" x14ac:dyDescent="0.2">
      <c r="A108" s="102">
        <v>107</v>
      </c>
      <c r="B108" s="103">
        <v>355181.84399999998</v>
      </c>
      <c r="C108" s="103">
        <v>6634546.9919999996</v>
      </c>
      <c r="D108" s="100" t="s">
        <v>165</v>
      </c>
      <c r="E108" s="103" t="s">
        <v>266</v>
      </c>
      <c r="F108" s="101">
        <v>1.27</v>
      </c>
      <c r="G108" s="100" t="s">
        <v>165</v>
      </c>
      <c r="H108" s="100">
        <v>1.58</v>
      </c>
      <c r="I108" s="104">
        <v>458</v>
      </c>
      <c r="J108" s="104">
        <v>478</v>
      </c>
    </row>
    <row r="109" spans="1:10" ht="15.75" customHeight="1" x14ac:dyDescent="0.2">
      <c r="A109" s="102">
        <v>108</v>
      </c>
      <c r="B109" s="103">
        <v>355183.74099999998</v>
      </c>
      <c r="C109" s="103">
        <v>6634545.7510000002</v>
      </c>
      <c r="D109" s="103" t="s">
        <v>165</v>
      </c>
      <c r="E109" s="103" t="s">
        <v>267</v>
      </c>
      <c r="F109" s="101">
        <v>1.07</v>
      </c>
      <c r="G109" s="100" t="s">
        <v>165</v>
      </c>
      <c r="H109" s="103">
        <v>1.38</v>
      </c>
      <c r="I109" s="104">
        <v>460.26</v>
      </c>
      <c r="J109" s="104">
        <v>480.26</v>
      </c>
    </row>
    <row r="110" spans="1:10" ht="15.75" customHeight="1" x14ac:dyDescent="0.2">
      <c r="A110" s="102">
        <v>109</v>
      </c>
      <c r="B110" s="103">
        <v>355186.84499999997</v>
      </c>
      <c r="C110" s="103">
        <v>6634543.8619999997</v>
      </c>
      <c r="D110" s="100" t="s">
        <v>165</v>
      </c>
      <c r="E110" s="103" t="s">
        <v>268</v>
      </c>
      <c r="F110" s="100">
        <v>1.08</v>
      </c>
      <c r="G110" s="100" t="s">
        <v>165</v>
      </c>
      <c r="H110" s="100">
        <v>1.39</v>
      </c>
      <c r="I110" s="104">
        <v>463.9</v>
      </c>
      <c r="J110" s="104">
        <v>483.9</v>
      </c>
    </row>
    <row r="111" spans="1:10" ht="15.75" customHeight="1" x14ac:dyDescent="0.2">
      <c r="A111" s="102">
        <v>110</v>
      </c>
      <c r="B111" s="103">
        <v>355191.76500000001</v>
      </c>
      <c r="C111" s="103">
        <v>6634541.0029999996</v>
      </c>
      <c r="D111" s="100" t="s">
        <v>165</v>
      </c>
      <c r="E111" s="103" t="s">
        <v>269</v>
      </c>
      <c r="F111" s="100">
        <v>1.01</v>
      </c>
      <c r="G111" s="100" t="s">
        <v>165</v>
      </c>
      <c r="H111" s="100">
        <v>1.32</v>
      </c>
      <c r="I111" s="104">
        <v>469.59</v>
      </c>
      <c r="J111" s="104">
        <v>489.59</v>
      </c>
    </row>
    <row r="112" spans="1:10" ht="15.75" customHeight="1" x14ac:dyDescent="0.2">
      <c r="A112" s="102">
        <v>111</v>
      </c>
      <c r="B112" s="103">
        <v>355196.00300000003</v>
      </c>
      <c r="C112" s="103">
        <v>6634538.7699999996</v>
      </c>
      <c r="D112" s="100" t="s">
        <v>165</v>
      </c>
      <c r="E112" s="103" t="s">
        <v>270</v>
      </c>
      <c r="F112" s="100">
        <v>0.96</v>
      </c>
      <c r="G112" s="100" t="s">
        <v>165</v>
      </c>
      <c r="H112" s="100">
        <v>1.27</v>
      </c>
      <c r="I112" s="104">
        <v>474.38</v>
      </c>
      <c r="J112" s="104">
        <v>494.38</v>
      </c>
    </row>
    <row r="113" spans="1:10" ht="15.75" customHeight="1" x14ac:dyDescent="0.2">
      <c r="A113" s="102">
        <v>112</v>
      </c>
      <c r="B113" s="103">
        <v>355200.39299999998</v>
      </c>
      <c r="C113" s="103">
        <v>6634536.6969999997</v>
      </c>
      <c r="D113" s="100" t="s">
        <v>165</v>
      </c>
      <c r="E113" s="103" t="s">
        <v>271</v>
      </c>
      <c r="F113" s="101">
        <v>1.03</v>
      </c>
      <c r="G113" s="100" t="s">
        <v>165</v>
      </c>
      <c r="H113" s="100">
        <v>1.34</v>
      </c>
      <c r="I113" s="104">
        <v>479.23</v>
      </c>
      <c r="J113" s="104">
        <v>499.23</v>
      </c>
    </row>
    <row r="114" spans="1:10" ht="15.75" customHeight="1" x14ac:dyDescent="0.2">
      <c r="A114" s="102">
        <v>113</v>
      </c>
      <c r="B114" s="103">
        <v>355205.03700000001</v>
      </c>
      <c r="C114" s="103">
        <v>6634534.5039999997</v>
      </c>
      <c r="D114" s="103" t="s">
        <v>165</v>
      </c>
      <c r="E114" s="103" t="s">
        <v>272</v>
      </c>
      <c r="F114" s="101">
        <v>1.0900000000000001</v>
      </c>
      <c r="G114" s="100" t="s">
        <v>165</v>
      </c>
      <c r="H114" s="103">
        <v>1.4</v>
      </c>
      <c r="I114" s="104">
        <v>484.37</v>
      </c>
      <c r="J114" s="104">
        <v>504.37</v>
      </c>
    </row>
    <row r="115" spans="1:10" ht="15.75" customHeight="1" x14ac:dyDescent="0.2">
      <c r="A115" s="102">
        <v>114</v>
      </c>
      <c r="B115" s="103">
        <v>355209.359</v>
      </c>
      <c r="C115" s="103">
        <v>6634532.6189999999</v>
      </c>
      <c r="D115" s="100" t="s">
        <v>165</v>
      </c>
      <c r="E115" s="103" t="s">
        <v>273</v>
      </c>
      <c r="F115" s="100">
        <v>1.08</v>
      </c>
      <c r="G115" s="100" t="s">
        <v>165</v>
      </c>
      <c r="H115" s="100">
        <v>1.39</v>
      </c>
      <c r="I115" s="104">
        <v>489.08</v>
      </c>
      <c r="J115" s="104">
        <v>509.08</v>
      </c>
    </row>
    <row r="116" spans="1:10" ht="15.75" customHeight="1" x14ac:dyDescent="0.2">
      <c r="A116" s="102">
        <v>115</v>
      </c>
      <c r="B116" s="103">
        <v>355213.42199340003</v>
      </c>
      <c r="C116" s="103">
        <v>6634530.7911369996</v>
      </c>
      <c r="D116" s="100" t="s">
        <v>165</v>
      </c>
      <c r="E116" s="103" t="s">
        <v>274</v>
      </c>
      <c r="F116" s="100">
        <v>0.94</v>
      </c>
      <c r="G116" s="100" t="s">
        <v>165</v>
      </c>
      <c r="H116" s="100">
        <v>1.25</v>
      </c>
      <c r="I116" s="104">
        <v>493.54</v>
      </c>
      <c r="J116" s="104">
        <v>513.54</v>
      </c>
    </row>
    <row r="117" spans="1:10" ht="15.75" customHeight="1" x14ac:dyDescent="0.2">
      <c r="A117" s="102">
        <v>116</v>
      </c>
      <c r="B117" s="103">
        <v>355214.76799999998</v>
      </c>
      <c r="C117" s="103">
        <v>6634530.1840000004</v>
      </c>
      <c r="D117" s="100" t="s">
        <v>165</v>
      </c>
      <c r="E117" s="103" t="s">
        <v>268</v>
      </c>
      <c r="F117" s="100">
        <v>0.97</v>
      </c>
      <c r="G117" s="100" t="s">
        <v>165</v>
      </c>
      <c r="H117" s="100">
        <v>1.28</v>
      </c>
      <c r="I117" s="104">
        <v>495.02</v>
      </c>
      <c r="J117" s="104">
        <v>515.02</v>
      </c>
    </row>
    <row r="118" spans="1:10" ht="15.75" customHeight="1" x14ac:dyDescent="0.2">
      <c r="A118" s="102">
        <v>117</v>
      </c>
      <c r="B118" s="103">
        <v>355220.413</v>
      </c>
      <c r="C118" s="103">
        <v>6634528.125</v>
      </c>
      <c r="D118" s="100" t="s">
        <v>165</v>
      </c>
      <c r="E118" s="103" t="s">
        <v>275</v>
      </c>
      <c r="F118" s="100">
        <v>1.06</v>
      </c>
      <c r="G118" s="100" t="s">
        <v>165</v>
      </c>
      <c r="H118" s="100">
        <v>1.37</v>
      </c>
      <c r="I118" s="104">
        <v>501.03</v>
      </c>
      <c r="J118" s="104">
        <v>521.03</v>
      </c>
    </row>
    <row r="119" spans="1:10" ht="15.75" customHeight="1" x14ac:dyDescent="0.2">
      <c r="A119" s="102">
        <v>118</v>
      </c>
      <c r="B119" s="103">
        <v>355225.875</v>
      </c>
      <c r="C119" s="103">
        <v>6634525.7149999999</v>
      </c>
      <c r="D119" s="100" t="s">
        <v>165</v>
      </c>
      <c r="E119" s="103" t="s">
        <v>276</v>
      </c>
      <c r="F119" s="100">
        <v>1.01</v>
      </c>
      <c r="G119" s="100" t="s">
        <v>165</v>
      </c>
      <c r="H119" s="100">
        <v>1.32</v>
      </c>
      <c r="I119" s="104">
        <v>507</v>
      </c>
      <c r="J119" s="104">
        <v>527</v>
      </c>
    </row>
    <row r="120" spans="1:10" ht="15.75" customHeight="1" x14ac:dyDescent="0.2">
      <c r="A120" s="102">
        <v>119</v>
      </c>
      <c r="B120" s="103">
        <v>355232.31400000001</v>
      </c>
      <c r="C120" s="103">
        <v>6634522.96</v>
      </c>
      <c r="D120" s="100" t="s">
        <v>165</v>
      </c>
      <c r="E120" s="103" t="s">
        <v>268</v>
      </c>
      <c r="F120" s="101">
        <v>1</v>
      </c>
      <c r="G120" s="100" t="s">
        <v>165</v>
      </c>
      <c r="H120" s="100">
        <v>1.31</v>
      </c>
      <c r="I120" s="104">
        <v>514</v>
      </c>
      <c r="J120" s="104">
        <v>534</v>
      </c>
    </row>
    <row r="121" spans="1:10" ht="15.75" customHeight="1" x14ac:dyDescent="0.2">
      <c r="A121" s="102">
        <v>120</v>
      </c>
      <c r="B121" s="103">
        <v>355236.81400000001</v>
      </c>
      <c r="C121" s="103">
        <v>6634520.9000000004</v>
      </c>
      <c r="D121" s="103" t="s">
        <v>165</v>
      </c>
      <c r="E121" s="103" t="s">
        <v>277</v>
      </c>
      <c r="F121" s="101">
        <v>1.03</v>
      </c>
      <c r="G121" s="100" t="s">
        <v>165</v>
      </c>
      <c r="H121" s="103">
        <v>1.34</v>
      </c>
      <c r="I121" s="104">
        <v>518.95000000000005</v>
      </c>
      <c r="J121" s="104">
        <v>538.95000000000005</v>
      </c>
    </row>
    <row r="122" spans="1:10" ht="15.75" customHeight="1" x14ac:dyDescent="0.2">
      <c r="A122" s="102">
        <v>121</v>
      </c>
      <c r="B122" s="103">
        <v>355237.42318089999</v>
      </c>
      <c r="C122" s="103">
        <v>6634520.6233019996</v>
      </c>
      <c r="D122" s="100" t="s">
        <v>165</v>
      </c>
      <c r="E122" s="103" t="s">
        <v>174</v>
      </c>
      <c r="F122" s="100">
        <v>0.97</v>
      </c>
      <c r="G122" s="100" t="s">
        <v>165</v>
      </c>
      <c r="H122" s="100">
        <v>1.28</v>
      </c>
      <c r="I122" s="104">
        <v>519.62</v>
      </c>
      <c r="J122" s="104">
        <v>539.62</v>
      </c>
    </row>
    <row r="123" spans="1:10" ht="15.75" customHeight="1" x14ac:dyDescent="0.2">
      <c r="A123" s="102">
        <v>122</v>
      </c>
      <c r="B123" s="103">
        <v>355238.22165640001</v>
      </c>
      <c r="C123" s="103">
        <v>6634520.2415789999</v>
      </c>
      <c r="D123" s="100" t="s">
        <v>165</v>
      </c>
      <c r="E123" s="103" t="s">
        <v>174</v>
      </c>
      <c r="F123" s="100">
        <v>0.9</v>
      </c>
      <c r="G123" s="100" t="s">
        <v>165</v>
      </c>
      <c r="H123" s="100">
        <v>1.5</v>
      </c>
      <c r="I123" s="104">
        <v>520.5</v>
      </c>
      <c r="J123" s="104">
        <v>540.5</v>
      </c>
    </row>
    <row r="124" spans="1:10" ht="15.75" customHeight="1" x14ac:dyDescent="0.2">
      <c r="A124" s="102">
        <v>123</v>
      </c>
      <c r="B124" s="103">
        <v>355240.48806220002</v>
      </c>
      <c r="C124" s="103">
        <v>6634519.0763400001</v>
      </c>
      <c r="D124" s="100" t="s">
        <v>165</v>
      </c>
      <c r="E124" s="103" t="s">
        <v>278</v>
      </c>
      <c r="F124" s="100">
        <v>0.91</v>
      </c>
      <c r="G124" s="100" t="s">
        <v>165</v>
      </c>
      <c r="H124" s="100">
        <v>1.51</v>
      </c>
      <c r="I124" s="104">
        <v>523.04999999999995</v>
      </c>
      <c r="J124" s="104">
        <v>543.04999999999995</v>
      </c>
    </row>
    <row r="125" spans="1:10" ht="15.75" customHeight="1" x14ac:dyDescent="0.2">
      <c r="A125" s="102">
        <v>124</v>
      </c>
      <c r="B125" s="103">
        <v>355242.6</v>
      </c>
      <c r="C125" s="103">
        <v>6634518.6880000001</v>
      </c>
      <c r="D125" s="100" t="s">
        <v>165</v>
      </c>
      <c r="E125" s="103" t="s">
        <v>278</v>
      </c>
      <c r="F125" s="101">
        <v>1.41</v>
      </c>
      <c r="G125" s="100" t="s">
        <v>165</v>
      </c>
      <c r="H125" s="100">
        <v>1.57</v>
      </c>
      <c r="I125" s="104">
        <v>525.21</v>
      </c>
      <c r="J125" s="104">
        <v>545.21</v>
      </c>
    </row>
    <row r="126" spans="1:10" ht="15.75" customHeight="1" x14ac:dyDescent="0.2">
      <c r="A126" s="102">
        <v>125</v>
      </c>
      <c r="B126" s="103">
        <v>355244.89799999999</v>
      </c>
      <c r="C126" s="103">
        <v>6634518.1969999997</v>
      </c>
      <c r="D126" s="103" t="s">
        <v>165</v>
      </c>
      <c r="E126" s="103" t="s">
        <v>279</v>
      </c>
      <c r="F126" s="101">
        <v>1.34</v>
      </c>
      <c r="G126" s="100" t="s">
        <v>165</v>
      </c>
      <c r="H126" s="103">
        <v>1.5</v>
      </c>
      <c r="I126" s="104">
        <v>527.55999999999995</v>
      </c>
      <c r="J126" s="104">
        <v>547.55999999999995</v>
      </c>
    </row>
    <row r="127" spans="1:10" ht="15.75" customHeight="1" x14ac:dyDescent="0.2">
      <c r="A127" s="102">
        <v>126</v>
      </c>
      <c r="B127" s="103">
        <v>355246.21299999999</v>
      </c>
      <c r="C127" s="103">
        <v>6634517.79</v>
      </c>
      <c r="D127" s="100" t="s">
        <v>165</v>
      </c>
      <c r="E127" s="103" t="s">
        <v>280</v>
      </c>
      <c r="F127" s="100">
        <v>1.54</v>
      </c>
      <c r="G127" s="100" t="s">
        <v>165</v>
      </c>
      <c r="H127" s="100">
        <v>1.7</v>
      </c>
      <c r="I127" s="104">
        <v>528.94000000000005</v>
      </c>
      <c r="J127" s="104">
        <v>548.94000000000005</v>
      </c>
    </row>
    <row r="128" spans="1:10" ht="15.75" customHeight="1" x14ac:dyDescent="0.2">
      <c r="A128" s="102">
        <v>127</v>
      </c>
      <c r="B128" s="103">
        <v>355247.08864009997</v>
      </c>
      <c r="C128" s="103">
        <v>6634517.2819809997</v>
      </c>
      <c r="D128" s="100" t="s">
        <v>165</v>
      </c>
      <c r="E128" s="103" t="s">
        <v>280</v>
      </c>
      <c r="F128" s="100">
        <v>1.49</v>
      </c>
      <c r="G128" s="100" t="s">
        <v>165</v>
      </c>
      <c r="H128" s="100">
        <v>1.65</v>
      </c>
      <c r="I128" s="104">
        <v>529.96</v>
      </c>
      <c r="J128" s="104">
        <v>549.96</v>
      </c>
    </row>
    <row r="129" spans="1:10" ht="15.75" customHeight="1" x14ac:dyDescent="0.2">
      <c r="A129" s="102">
        <v>128</v>
      </c>
      <c r="B129" s="103">
        <v>355248.68093480001</v>
      </c>
      <c r="C129" s="103">
        <v>6634515.5286609996</v>
      </c>
      <c r="D129" s="100" t="s">
        <v>165</v>
      </c>
      <c r="E129" s="103" t="s">
        <v>281</v>
      </c>
      <c r="F129" s="100">
        <v>0</v>
      </c>
      <c r="G129" s="100" t="s">
        <v>165</v>
      </c>
      <c r="H129" s="100">
        <v>0</v>
      </c>
      <c r="I129" s="104">
        <v>532.33000000000004</v>
      </c>
      <c r="J129" s="104">
        <v>572.33000000000004</v>
      </c>
    </row>
    <row r="130" spans="1:10" ht="15.75" customHeight="1" x14ac:dyDescent="0.2">
      <c r="A130" s="102"/>
      <c r="B130" s="103"/>
      <c r="C130" s="103"/>
      <c r="D130" s="100"/>
      <c r="E130" s="103"/>
      <c r="F130" s="100"/>
      <c r="G130" s="100"/>
      <c r="H130" s="100"/>
      <c r="I130" s="105"/>
      <c r="J130" s="104"/>
    </row>
    <row r="131" spans="1:10" ht="15.75" customHeight="1" x14ac:dyDescent="0.2">
      <c r="A131" s="102"/>
      <c r="B131" s="103"/>
      <c r="C131" s="103"/>
      <c r="D131" s="100"/>
      <c r="E131" s="103"/>
      <c r="F131" s="100"/>
      <c r="G131" s="100"/>
      <c r="H131" s="100"/>
      <c r="I131" s="105"/>
      <c r="J131" s="104"/>
    </row>
    <row r="132" spans="1:10" ht="15.75" customHeight="1" x14ac:dyDescent="0.2">
      <c r="A132" s="102"/>
      <c r="B132" s="103"/>
      <c r="C132" s="103"/>
      <c r="D132" s="100"/>
      <c r="E132" s="103"/>
      <c r="F132" s="100"/>
      <c r="G132" s="100"/>
      <c r="H132" s="100"/>
      <c r="I132" s="105"/>
      <c r="J132" s="104"/>
    </row>
    <row r="133" spans="1:10" ht="15.75" customHeight="1" x14ac:dyDescent="0.2">
      <c r="A133" s="102"/>
      <c r="B133" s="103"/>
      <c r="C133" s="103"/>
      <c r="D133" s="100"/>
      <c r="E133" s="103"/>
      <c r="F133" s="100"/>
      <c r="G133" s="100"/>
      <c r="H133" s="100"/>
      <c r="I133" s="105"/>
      <c r="J133" s="104"/>
    </row>
    <row r="134" spans="1:10" ht="15.75" customHeight="1" x14ac:dyDescent="0.2">
      <c r="A134" s="102"/>
      <c r="B134" s="103"/>
      <c r="C134" s="103"/>
      <c r="D134" s="100"/>
      <c r="E134" s="103"/>
      <c r="F134" s="100"/>
      <c r="G134" s="100"/>
      <c r="H134" s="100"/>
      <c r="I134" s="105"/>
      <c r="J134" s="104"/>
    </row>
    <row r="135" spans="1:10" ht="15.75" customHeight="1" x14ac:dyDescent="0.2">
      <c r="A135" s="102"/>
      <c r="B135" s="103"/>
      <c r="C135" s="103"/>
      <c r="D135" s="100"/>
      <c r="E135" s="103"/>
      <c r="F135" s="100"/>
      <c r="G135" s="100"/>
      <c r="H135" s="100"/>
      <c r="I135" s="105"/>
      <c r="J135" s="104"/>
    </row>
    <row r="136" spans="1:10" ht="15.75" customHeight="1" x14ac:dyDescent="0.2">
      <c r="A136" s="102"/>
      <c r="B136" s="103"/>
      <c r="C136" s="103"/>
      <c r="D136" s="100"/>
      <c r="E136" s="103"/>
      <c r="F136" s="100"/>
      <c r="G136" s="100"/>
      <c r="H136" s="100"/>
      <c r="I136" s="105"/>
      <c r="J136" s="104"/>
    </row>
    <row r="137" spans="1:10" ht="15.75" customHeight="1" x14ac:dyDescent="0.2">
      <c r="A137" s="102"/>
      <c r="B137" s="103"/>
      <c r="C137" s="103"/>
      <c r="D137" s="100"/>
      <c r="E137" s="103"/>
      <c r="F137" s="100"/>
      <c r="G137" s="100"/>
      <c r="H137" s="100"/>
      <c r="I137" s="105"/>
      <c r="J137" s="104"/>
    </row>
    <row r="138" spans="1:10" ht="15.75" customHeight="1" x14ac:dyDescent="0.2">
      <c r="A138" s="102"/>
      <c r="B138" s="103"/>
      <c r="C138" s="103"/>
      <c r="D138" s="100"/>
      <c r="E138" s="103"/>
      <c r="F138" s="100"/>
      <c r="G138" s="100"/>
      <c r="H138" s="100"/>
      <c r="I138" s="105"/>
      <c r="J138" s="104"/>
    </row>
    <row r="139" spans="1:10" ht="15.75" customHeight="1" x14ac:dyDescent="0.2">
      <c r="A139" s="102"/>
      <c r="B139" s="103"/>
      <c r="C139" s="103"/>
      <c r="D139" s="100"/>
      <c r="E139" s="103"/>
      <c r="F139" s="100"/>
      <c r="G139" s="100"/>
      <c r="H139" s="100"/>
      <c r="I139" s="105"/>
      <c r="J139" s="104"/>
    </row>
    <row r="140" spans="1:10" ht="15.75" customHeight="1" x14ac:dyDescent="0.2">
      <c r="A140" s="102"/>
      <c r="B140" s="103"/>
      <c r="C140" s="103"/>
      <c r="D140" s="100"/>
      <c r="E140" s="103"/>
      <c r="F140" s="100"/>
      <c r="G140" s="100"/>
      <c r="H140" s="100"/>
      <c r="I140" s="105"/>
      <c r="J140" s="104"/>
    </row>
    <row r="141" spans="1:10" ht="15.75" customHeight="1" x14ac:dyDescent="0.2">
      <c r="A141" s="102"/>
      <c r="B141" s="103"/>
      <c r="C141" s="103"/>
      <c r="D141" s="100"/>
      <c r="E141" s="103"/>
      <c r="F141" s="100"/>
      <c r="G141" s="100"/>
      <c r="H141" s="100"/>
      <c r="I141" s="105"/>
      <c r="J141" s="104"/>
    </row>
    <row r="142" spans="1:10" ht="15.75" customHeight="1" x14ac:dyDescent="0.2">
      <c r="A142" s="102"/>
      <c r="B142" s="103"/>
      <c r="C142" s="103"/>
      <c r="D142" s="100"/>
      <c r="E142" s="103"/>
      <c r="F142" s="100"/>
      <c r="G142" s="100"/>
      <c r="H142" s="100"/>
      <c r="I142" s="105"/>
      <c r="J142" s="104"/>
    </row>
    <row r="143" spans="1:10" ht="15.75" customHeight="1" x14ac:dyDescent="0.2">
      <c r="A143" s="102"/>
      <c r="B143" s="103"/>
      <c r="C143" s="103"/>
      <c r="D143" s="100"/>
      <c r="E143" s="103"/>
      <c r="F143" s="100"/>
      <c r="G143" s="100"/>
      <c r="H143" s="100"/>
      <c r="I143" s="105"/>
      <c r="J143" s="104"/>
    </row>
    <row r="144" spans="1:10" ht="15.75" customHeight="1" x14ac:dyDescent="0.2">
      <c r="A144" s="102"/>
      <c r="B144" s="103"/>
      <c r="C144" s="103"/>
      <c r="D144" s="100"/>
      <c r="E144" s="103"/>
      <c r="F144" s="100"/>
      <c r="G144" s="100"/>
      <c r="H144" s="100"/>
      <c r="I144" s="105"/>
      <c r="J144" s="104"/>
    </row>
    <row r="145" spans="1:10" ht="15.75" customHeight="1" x14ac:dyDescent="0.2">
      <c r="A145" s="102"/>
      <c r="B145" s="103"/>
      <c r="C145" s="103"/>
      <c r="D145" s="100"/>
      <c r="E145" s="103"/>
      <c r="F145" s="100"/>
      <c r="G145" s="100"/>
      <c r="H145" s="100"/>
      <c r="I145" s="105"/>
      <c r="J145" s="104"/>
    </row>
    <row r="146" spans="1:10" ht="15.75" customHeight="1" x14ac:dyDescent="0.2">
      <c r="A146" s="102"/>
      <c r="B146" s="103"/>
      <c r="C146" s="103"/>
      <c r="D146" s="100"/>
      <c r="E146" s="103"/>
      <c r="F146" s="100"/>
      <c r="G146" s="100"/>
      <c r="H146" s="100"/>
      <c r="I146" s="105"/>
      <c r="J146" s="104"/>
    </row>
    <row r="147" spans="1:10" ht="15.75" customHeight="1" x14ac:dyDescent="0.2">
      <c r="A147" s="102"/>
      <c r="B147" s="103"/>
      <c r="C147" s="103"/>
      <c r="D147" s="100"/>
      <c r="E147" s="103"/>
      <c r="F147" s="100"/>
      <c r="G147" s="100"/>
      <c r="H147" s="100"/>
      <c r="I147" s="105"/>
      <c r="J147" s="104"/>
    </row>
    <row r="148" spans="1:10" ht="15.75" customHeight="1" x14ac:dyDescent="0.2">
      <c r="A148" s="102"/>
      <c r="B148" s="103"/>
      <c r="C148" s="103"/>
      <c r="D148" s="100"/>
      <c r="E148" s="103"/>
      <c r="F148" s="100"/>
      <c r="G148" s="100"/>
      <c r="H148" s="100"/>
      <c r="I148" s="105"/>
      <c r="J148" s="104"/>
    </row>
    <row r="149" spans="1:10" ht="15.75" customHeight="1" x14ac:dyDescent="0.2">
      <c r="A149" s="102"/>
      <c r="B149" s="103"/>
      <c r="C149" s="103"/>
      <c r="D149" s="100"/>
      <c r="E149" s="103"/>
      <c r="F149" s="100"/>
      <c r="G149" s="100"/>
      <c r="H149" s="100"/>
      <c r="I149" s="105"/>
      <c r="J149" s="104"/>
    </row>
    <row r="150" spans="1:10" ht="15.75" customHeight="1" x14ac:dyDescent="0.2">
      <c r="A150" s="102"/>
      <c r="B150" s="103"/>
      <c r="C150" s="103"/>
      <c r="D150" s="100"/>
      <c r="E150" s="103"/>
      <c r="F150" s="100"/>
      <c r="G150" s="100"/>
      <c r="H150" s="100"/>
      <c r="I150" s="105"/>
      <c r="J150" s="104"/>
    </row>
    <row r="151" spans="1:10" ht="15.75" customHeight="1" x14ac:dyDescent="0.2">
      <c r="A151" s="102"/>
      <c r="B151" s="103"/>
      <c r="C151" s="103"/>
      <c r="D151" s="100"/>
      <c r="E151" s="103"/>
      <c r="F151" s="100"/>
      <c r="G151" s="100"/>
      <c r="H151" s="100"/>
      <c r="I151" s="105"/>
      <c r="J151" s="104"/>
    </row>
    <row r="152" spans="1:10" ht="15.75" customHeight="1" x14ac:dyDescent="0.2">
      <c r="A152" s="102"/>
      <c r="B152" s="103"/>
      <c r="C152" s="103"/>
      <c r="D152" s="100"/>
      <c r="E152" s="103"/>
      <c r="F152" s="100"/>
      <c r="G152" s="100"/>
      <c r="H152" s="100"/>
      <c r="I152" s="105"/>
      <c r="J152" s="104"/>
    </row>
    <row r="153" spans="1:10" ht="15.75" customHeight="1" x14ac:dyDescent="0.2">
      <c r="A153" s="102"/>
      <c r="B153" s="103"/>
      <c r="C153" s="103"/>
      <c r="D153" s="100"/>
      <c r="E153" s="103"/>
      <c r="F153" s="100"/>
      <c r="G153" s="100"/>
      <c r="H153" s="100"/>
      <c r="I153" s="105"/>
      <c r="J153" s="104"/>
    </row>
    <row r="154" spans="1:10" ht="15.75" customHeight="1" x14ac:dyDescent="0.2">
      <c r="A154" s="102"/>
      <c r="B154" s="103"/>
      <c r="C154" s="103"/>
      <c r="D154" s="100"/>
      <c r="E154" s="103"/>
      <c r="F154" s="100"/>
      <c r="G154" s="100"/>
      <c r="H154" s="100"/>
      <c r="I154" s="105"/>
      <c r="J154" s="104"/>
    </row>
    <row r="155" spans="1:10" ht="15.75" customHeight="1" x14ac:dyDescent="0.2">
      <c r="A155" s="102"/>
      <c r="B155" s="103"/>
      <c r="C155" s="103"/>
      <c r="D155" s="100"/>
      <c r="E155" s="103"/>
      <c r="F155" s="100"/>
      <c r="G155" s="100"/>
      <c r="H155" s="100"/>
      <c r="I155" s="105"/>
      <c r="J155" s="104"/>
    </row>
    <row r="156" spans="1:10" ht="15.75" customHeight="1" x14ac:dyDescent="0.2">
      <c r="A156" s="102"/>
      <c r="B156" s="103"/>
      <c r="C156" s="103"/>
      <c r="D156" s="100"/>
      <c r="E156" s="103"/>
      <c r="F156" s="100"/>
      <c r="G156" s="100"/>
      <c r="H156" s="100"/>
      <c r="I156" s="105"/>
      <c r="J156" s="104"/>
    </row>
    <row r="157" spans="1:10" ht="15.75" customHeight="1" x14ac:dyDescent="0.2">
      <c r="A157" s="102"/>
      <c r="B157" s="103"/>
      <c r="C157" s="103"/>
      <c r="D157" s="100"/>
      <c r="E157" s="103"/>
      <c r="F157" s="100"/>
      <c r="G157" s="100"/>
      <c r="H157" s="100"/>
      <c r="I157" s="105"/>
      <c r="J157" s="104"/>
    </row>
    <row r="158" spans="1:10" ht="15.75" customHeight="1" x14ac:dyDescent="0.2">
      <c r="A158" s="102"/>
      <c r="B158" s="103"/>
      <c r="C158" s="103"/>
      <c r="D158" s="100"/>
      <c r="E158" s="103"/>
      <c r="F158" s="100"/>
      <c r="G158" s="100"/>
      <c r="H158" s="100"/>
      <c r="I158" s="105"/>
      <c r="J158" s="104"/>
    </row>
    <row r="159" spans="1:10" ht="15.75" customHeight="1" x14ac:dyDescent="0.2">
      <c r="A159" s="102"/>
      <c r="B159" s="103"/>
      <c r="C159" s="103"/>
      <c r="D159" s="100"/>
      <c r="E159" s="103"/>
      <c r="F159" s="100"/>
      <c r="G159" s="100"/>
      <c r="H159" s="100"/>
      <c r="I159" s="105"/>
      <c r="J159" s="104"/>
    </row>
    <row r="160" spans="1:10" ht="15.75" customHeight="1" x14ac:dyDescent="0.2">
      <c r="A160" s="102"/>
      <c r="B160" s="103"/>
      <c r="C160" s="103"/>
      <c r="D160" s="100"/>
      <c r="E160" s="103"/>
      <c r="F160" s="100"/>
      <c r="G160" s="100"/>
      <c r="H160" s="100"/>
      <c r="I160" s="105"/>
      <c r="J160" s="104"/>
    </row>
    <row r="161" spans="1:10" ht="15.75" customHeight="1" x14ac:dyDescent="0.2">
      <c r="A161" s="102"/>
      <c r="B161" s="103"/>
      <c r="C161" s="103"/>
      <c r="D161" s="100"/>
      <c r="E161" s="103"/>
      <c r="F161" s="100"/>
      <c r="G161" s="100"/>
      <c r="H161" s="100"/>
      <c r="I161" s="105"/>
      <c r="J161" s="104"/>
    </row>
    <row r="162" spans="1:10" ht="15.75" customHeight="1" x14ac:dyDescent="0.2">
      <c r="A162" s="102"/>
      <c r="B162" s="103"/>
      <c r="C162" s="103"/>
      <c r="D162" s="100"/>
      <c r="E162" s="103"/>
      <c r="F162" s="100"/>
      <c r="G162" s="100"/>
      <c r="H162" s="100"/>
      <c r="I162" s="105"/>
      <c r="J162" s="104"/>
    </row>
    <row r="163" spans="1:10" ht="15.75" customHeight="1" x14ac:dyDescent="0.2">
      <c r="A163" s="102"/>
      <c r="B163" s="103"/>
      <c r="C163" s="103"/>
      <c r="D163" s="100"/>
      <c r="E163" s="103"/>
      <c r="F163" s="100"/>
      <c r="G163" s="100"/>
      <c r="H163" s="100"/>
      <c r="I163" s="105"/>
      <c r="J163" s="104"/>
    </row>
    <row r="164" spans="1:10" ht="15.75" customHeight="1" x14ac:dyDescent="0.2">
      <c r="A164" s="102"/>
      <c r="B164" s="103"/>
      <c r="C164" s="103"/>
      <c r="D164" s="100"/>
      <c r="E164" s="103"/>
      <c r="F164" s="100"/>
      <c r="G164" s="100"/>
      <c r="H164" s="100"/>
      <c r="I164" s="105"/>
      <c r="J164" s="104"/>
    </row>
    <row r="165" spans="1:10" ht="15.75" customHeight="1" x14ac:dyDescent="0.2">
      <c r="A165" s="102"/>
      <c r="B165" s="103"/>
      <c r="C165" s="103"/>
      <c r="D165" s="100"/>
      <c r="E165" s="103"/>
      <c r="F165" s="100"/>
      <c r="G165" s="100"/>
      <c r="H165" s="100"/>
      <c r="I165" s="105"/>
      <c r="J165" s="104"/>
    </row>
    <row r="166" spans="1:10" ht="15.75" customHeight="1" x14ac:dyDescent="0.2">
      <c r="A166" s="102"/>
      <c r="B166" s="103"/>
      <c r="C166" s="103"/>
      <c r="D166" s="100"/>
      <c r="E166" s="103"/>
      <c r="F166" s="100"/>
      <c r="G166" s="100"/>
      <c r="H166" s="100"/>
      <c r="I166" s="105"/>
      <c r="J166" s="104"/>
    </row>
    <row r="167" spans="1:10" ht="15.75" customHeight="1" x14ac:dyDescent="0.2">
      <c r="A167" s="102"/>
      <c r="B167" s="103"/>
      <c r="C167" s="103"/>
      <c r="D167" s="100"/>
      <c r="E167" s="103"/>
      <c r="F167" s="100"/>
      <c r="G167" s="100"/>
      <c r="H167" s="100"/>
      <c r="I167" s="105"/>
      <c r="J167" s="104"/>
    </row>
    <row r="168" spans="1:10" ht="15.75" customHeight="1" x14ac:dyDescent="0.2">
      <c r="A168" s="102"/>
      <c r="B168" s="103"/>
      <c r="C168" s="103"/>
      <c r="D168" s="100"/>
      <c r="E168" s="103"/>
      <c r="F168" s="100"/>
      <c r="G168" s="100"/>
      <c r="H168" s="100"/>
      <c r="I168" s="105"/>
      <c r="J168" s="104"/>
    </row>
    <row r="169" spans="1:10" ht="15.75" customHeight="1" x14ac:dyDescent="0.2">
      <c r="A169" s="102"/>
      <c r="B169" s="103"/>
      <c r="C169" s="103"/>
      <c r="D169" s="100"/>
      <c r="E169" s="103"/>
      <c r="F169" s="100"/>
      <c r="G169" s="100"/>
      <c r="H169" s="100"/>
      <c r="I169" s="105"/>
      <c r="J169" s="104"/>
    </row>
    <row r="170" spans="1:10" ht="15.75" customHeight="1" x14ac:dyDescent="0.2">
      <c r="A170" s="102"/>
      <c r="B170" s="103"/>
      <c r="C170" s="103"/>
      <c r="D170" s="100"/>
      <c r="E170" s="103"/>
      <c r="F170" s="100"/>
      <c r="G170" s="100"/>
      <c r="H170" s="100"/>
      <c r="I170" s="105"/>
      <c r="J170" s="104"/>
    </row>
    <row r="171" spans="1:10" ht="15.75" customHeight="1" x14ac:dyDescent="0.2">
      <c r="A171" s="102"/>
      <c r="B171" s="103"/>
      <c r="C171" s="103"/>
      <c r="D171" s="100"/>
      <c r="E171" s="103"/>
      <c r="F171" s="100"/>
      <c r="G171" s="100"/>
      <c r="H171" s="100"/>
      <c r="I171" s="105"/>
      <c r="J171" s="104"/>
    </row>
    <row r="172" spans="1:10" ht="15.75" customHeight="1" x14ac:dyDescent="0.2">
      <c r="A172" s="102"/>
      <c r="B172" s="103"/>
      <c r="C172" s="103"/>
      <c r="D172" s="100"/>
      <c r="E172" s="103"/>
      <c r="F172" s="100"/>
      <c r="G172" s="100"/>
      <c r="H172" s="100"/>
      <c r="I172" s="105"/>
      <c r="J172" s="104"/>
    </row>
    <row r="173" spans="1:10" ht="15.75" customHeight="1" x14ac:dyDescent="0.2">
      <c r="A173" s="102"/>
      <c r="B173" s="103"/>
      <c r="C173" s="103"/>
      <c r="D173" s="100"/>
      <c r="E173" s="103"/>
      <c r="F173" s="100"/>
      <c r="G173" s="100"/>
      <c r="H173" s="100"/>
      <c r="I173" s="105"/>
      <c r="J173" s="104"/>
    </row>
    <row r="174" spans="1:10" ht="15.75" customHeight="1" x14ac:dyDescent="0.2">
      <c r="A174" s="102"/>
      <c r="B174" s="103"/>
      <c r="C174" s="103"/>
      <c r="D174" s="100"/>
      <c r="E174" s="103"/>
      <c r="F174" s="100"/>
      <c r="G174" s="100"/>
      <c r="H174" s="100"/>
      <c r="I174" s="105"/>
      <c r="J174" s="104"/>
    </row>
    <row r="175" spans="1:10" ht="15.75" customHeight="1" x14ac:dyDescent="0.2">
      <c r="A175" s="102"/>
      <c r="B175" s="103"/>
      <c r="C175" s="103"/>
      <c r="D175" s="100"/>
      <c r="E175" s="103"/>
      <c r="F175" s="100"/>
      <c r="G175" s="100"/>
      <c r="H175" s="100"/>
      <c r="I175" s="105"/>
      <c r="J175" s="104"/>
    </row>
    <row r="176" spans="1:10" ht="15.75" customHeight="1" x14ac:dyDescent="0.2">
      <c r="A176" s="102"/>
      <c r="B176" s="103"/>
      <c r="C176" s="103"/>
      <c r="D176" s="100"/>
      <c r="E176" s="103"/>
      <c r="F176" s="100"/>
      <c r="G176" s="100"/>
      <c r="H176" s="100"/>
      <c r="I176" s="105"/>
      <c r="J176" s="104"/>
    </row>
    <row r="177" spans="1:10" ht="15.75" customHeight="1" x14ac:dyDescent="0.2">
      <c r="A177" s="102"/>
      <c r="B177" s="103"/>
      <c r="C177" s="103"/>
      <c r="D177" s="100"/>
      <c r="E177" s="103"/>
      <c r="F177" s="100"/>
      <c r="G177" s="100"/>
      <c r="H177" s="100"/>
      <c r="I177" s="105"/>
      <c r="J177" s="104"/>
    </row>
    <row r="178" spans="1:10" ht="15.75" customHeight="1" x14ac:dyDescent="0.2">
      <c r="A178" s="102"/>
      <c r="B178" s="103"/>
      <c r="C178" s="103"/>
      <c r="D178" s="100"/>
      <c r="E178" s="103"/>
      <c r="F178" s="100"/>
      <c r="G178" s="100"/>
      <c r="H178" s="100"/>
      <c r="I178" s="105"/>
      <c r="J178" s="104"/>
    </row>
    <row r="179" spans="1:10" ht="15.75" customHeight="1" x14ac:dyDescent="0.2">
      <c r="A179" s="102"/>
      <c r="B179" s="103"/>
      <c r="C179" s="103"/>
      <c r="D179" s="100"/>
      <c r="E179" s="103"/>
      <c r="F179" s="100"/>
      <c r="G179" s="100"/>
      <c r="H179" s="100"/>
      <c r="I179" s="105"/>
      <c r="J179" s="104"/>
    </row>
    <row r="180" spans="1:10" ht="15.75" customHeight="1" x14ac:dyDescent="0.2">
      <c r="A180" s="102"/>
      <c r="B180" s="103"/>
      <c r="C180" s="103"/>
      <c r="D180" s="100"/>
      <c r="E180" s="103"/>
      <c r="F180" s="100"/>
      <c r="G180" s="100"/>
      <c r="H180" s="100"/>
      <c r="I180" s="105"/>
      <c r="J180" s="104"/>
    </row>
    <row r="181" spans="1:10" ht="15.75" customHeight="1" x14ac:dyDescent="0.2">
      <c r="A181" s="102"/>
      <c r="B181" s="103"/>
      <c r="C181" s="103"/>
      <c r="D181" s="100"/>
      <c r="E181" s="103"/>
      <c r="F181" s="100"/>
      <c r="G181" s="100"/>
      <c r="H181" s="100"/>
      <c r="I181" s="105"/>
      <c r="J181" s="104"/>
    </row>
    <row r="182" spans="1:10" ht="15.75" customHeight="1" x14ac:dyDescent="0.2">
      <c r="A182" s="102"/>
      <c r="B182" s="103"/>
      <c r="C182" s="103"/>
      <c r="D182" s="100"/>
      <c r="E182" s="103"/>
      <c r="F182" s="100"/>
      <c r="G182" s="100"/>
      <c r="H182" s="100"/>
      <c r="I182" s="105"/>
      <c r="J182" s="104"/>
    </row>
    <row r="183" spans="1:10" ht="15.75" customHeight="1" x14ac:dyDescent="0.2">
      <c r="A183" s="102"/>
      <c r="B183" s="103"/>
      <c r="C183" s="103"/>
      <c r="D183" s="100"/>
      <c r="E183" s="103"/>
      <c r="F183" s="100"/>
      <c r="G183" s="100"/>
      <c r="H183" s="100"/>
      <c r="I183" s="105"/>
      <c r="J183" s="104"/>
    </row>
    <row r="184" spans="1:10" ht="15.75" customHeight="1" x14ac:dyDescent="0.2">
      <c r="A184" s="102"/>
      <c r="B184" s="103"/>
      <c r="C184" s="103"/>
      <c r="D184" s="100"/>
      <c r="E184" s="103"/>
      <c r="F184" s="100"/>
      <c r="G184" s="100"/>
      <c r="H184" s="100"/>
      <c r="I184" s="105"/>
      <c r="J184" s="104"/>
    </row>
    <row r="185" spans="1:10" ht="15.75" customHeight="1" x14ac:dyDescent="0.2">
      <c r="A185" s="102"/>
      <c r="B185" s="103"/>
      <c r="C185" s="103"/>
      <c r="D185" s="100"/>
      <c r="E185" s="103"/>
      <c r="F185" s="100"/>
      <c r="G185" s="100"/>
      <c r="H185" s="100"/>
      <c r="I185" s="105"/>
      <c r="J185" s="104"/>
    </row>
    <row r="186" spans="1:10" ht="15.75" customHeight="1" x14ac:dyDescent="0.2">
      <c r="A186" s="102"/>
      <c r="B186" s="103"/>
      <c r="C186" s="103"/>
      <c r="D186" s="100"/>
      <c r="E186" s="103"/>
      <c r="F186" s="100"/>
      <c r="G186" s="100"/>
      <c r="H186" s="100"/>
      <c r="I186" s="105"/>
      <c r="J186" s="104"/>
    </row>
    <row r="187" spans="1:10" ht="15.75" customHeight="1" x14ac:dyDescent="0.2">
      <c r="A187" s="102"/>
      <c r="B187" s="103"/>
      <c r="C187" s="103"/>
      <c r="D187" s="100"/>
      <c r="E187" s="103"/>
      <c r="F187" s="100"/>
      <c r="G187" s="100"/>
      <c r="H187" s="100"/>
      <c r="I187" s="105"/>
      <c r="J187" s="104"/>
    </row>
    <row r="188" spans="1:10" ht="15.75" customHeight="1" x14ac:dyDescent="0.2">
      <c r="A188" s="102"/>
      <c r="B188" s="103"/>
      <c r="C188" s="103"/>
      <c r="D188" s="100"/>
      <c r="E188" s="103"/>
      <c r="F188" s="100"/>
      <c r="G188" s="100"/>
      <c r="H188" s="100"/>
      <c r="I188" s="105"/>
      <c r="J188" s="104"/>
    </row>
    <row r="189" spans="1:10" ht="15.75" customHeight="1" x14ac:dyDescent="0.2">
      <c r="A189" s="102"/>
      <c r="B189" s="103"/>
      <c r="C189" s="103"/>
      <c r="D189" s="100"/>
      <c r="E189" s="103"/>
      <c r="F189" s="100"/>
      <c r="G189" s="100"/>
      <c r="H189" s="100"/>
      <c r="I189" s="105"/>
      <c r="J189" s="104"/>
    </row>
    <row r="190" spans="1:10" ht="15.75" customHeight="1" x14ac:dyDescent="0.2">
      <c r="A190" s="102"/>
      <c r="B190" s="103"/>
      <c r="C190" s="103"/>
      <c r="D190" s="100"/>
      <c r="E190" s="103"/>
      <c r="F190" s="100"/>
      <c r="G190" s="100"/>
      <c r="H190" s="100"/>
      <c r="I190" s="105"/>
      <c r="J190" s="104"/>
    </row>
    <row r="191" spans="1:10" ht="15.75" customHeight="1" x14ac:dyDescent="0.2">
      <c r="A191" s="102"/>
      <c r="B191" s="103"/>
      <c r="C191" s="103"/>
      <c r="D191" s="100"/>
      <c r="E191" s="103"/>
      <c r="F191" s="100"/>
      <c r="G191" s="100"/>
      <c r="H191" s="100"/>
      <c r="I191" s="105"/>
      <c r="J191" s="104"/>
    </row>
    <row r="192" spans="1:10" ht="15.75" customHeight="1" x14ac:dyDescent="0.2">
      <c r="A192" s="102"/>
      <c r="B192" s="103"/>
      <c r="C192" s="103"/>
      <c r="D192" s="100"/>
      <c r="E192" s="103"/>
      <c r="F192" s="100"/>
      <c r="G192" s="100"/>
      <c r="H192" s="100"/>
      <c r="I192" s="105"/>
      <c r="J192" s="104"/>
    </row>
    <row r="193" spans="1:10" ht="15.75" customHeight="1" x14ac:dyDescent="0.2">
      <c r="A193" s="102"/>
      <c r="B193" s="103"/>
      <c r="C193" s="103"/>
      <c r="D193" s="100"/>
      <c r="E193" s="103"/>
      <c r="F193" s="100"/>
      <c r="G193" s="100"/>
      <c r="H193" s="100"/>
      <c r="I193" s="105"/>
      <c r="J193" s="104"/>
    </row>
    <row r="194" spans="1:10" ht="15.75" customHeight="1" x14ac:dyDescent="0.2">
      <c r="A194" s="102"/>
      <c r="B194" s="103"/>
      <c r="C194" s="103"/>
      <c r="D194" s="100"/>
      <c r="E194" s="103"/>
      <c r="F194" s="100"/>
      <c r="G194" s="100"/>
      <c r="H194" s="100"/>
      <c r="I194" s="105"/>
      <c r="J194" s="104"/>
    </row>
    <row r="195" spans="1:10" ht="15.75" customHeight="1" x14ac:dyDescent="0.2">
      <c r="A195" s="102"/>
      <c r="B195" s="103"/>
      <c r="C195" s="103"/>
      <c r="D195" s="100"/>
      <c r="E195" s="103"/>
      <c r="F195" s="100"/>
      <c r="G195" s="100"/>
      <c r="H195" s="100"/>
      <c r="I195" s="105"/>
      <c r="J195" s="104"/>
    </row>
    <row r="196" spans="1:10" ht="15.75" customHeight="1" x14ac:dyDescent="0.2">
      <c r="A196" s="102"/>
      <c r="B196" s="103"/>
      <c r="C196" s="103"/>
      <c r="D196" s="100"/>
      <c r="E196" s="103"/>
      <c r="F196" s="100"/>
      <c r="G196" s="100"/>
      <c r="H196" s="100"/>
      <c r="I196" s="105"/>
      <c r="J196" s="104"/>
    </row>
    <row r="197" spans="1:10" ht="15.75" customHeight="1" x14ac:dyDescent="0.2">
      <c r="A197" s="102"/>
      <c r="B197" s="103"/>
      <c r="C197" s="103"/>
      <c r="D197" s="100"/>
      <c r="E197" s="103"/>
      <c r="F197" s="100"/>
      <c r="G197" s="100"/>
      <c r="H197" s="100"/>
      <c r="I197" s="105"/>
      <c r="J197" s="104"/>
    </row>
    <row r="198" spans="1:10" ht="15.75" customHeight="1" x14ac:dyDescent="0.2">
      <c r="A198" s="102"/>
      <c r="B198" s="103"/>
      <c r="C198" s="103"/>
      <c r="D198" s="100"/>
      <c r="E198" s="103"/>
      <c r="F198" s="100"/>
      <c r="G198" s="100"/>
      <c r="H198" s="100"/>
      <c r="I198" s="105"/>
      <c r="J198" s="104"/>
    </row>
    <row r="199" spans="1:10" ht="15.75" customHeight="1" x14ac:dyDescent="0.2">
      <c r="A199" s="102"/>
      <c r="B199" s="103"/>
      <c r="C199" s="103"/>
      <c r="D199" s="100"/>
      <c r="E199" s="103"/>
      <c r="F199" s="100"/>
      <c r="G199" s="100"/>
      <c r="H199" s="100"/>
      <c r="I199" s="105"/>
      <c r="J199" s="104"/>
    </row>
    <row r="200" spans="1:10" ht="15.75" customHeight="1" x14ac:dyDescent="0.2">
      <c r="A200" s="102"/>
      <c r="B200" s="103"/>
      <c r="C200" s="103"/>
      <c r="D200" s="100"/>
      <c r="E200" s="103"/>
      <c r="F200" s="100"/>
      <c r="G200" s="100"/>
      <c r="H200" s="100"/>
      <c r="I200" s="105"/>
      <c r="J200" s="104"/>
    </row>
    <row r="201" spans="1:10" ht="15.75" customHeight="1" x14ac:dyDescent="0.2">
      <c r="A201" s="102"/>
      <c r="B201" s="103"/>
      <c r="C201" s="103"/>
      <c r="D201" s="100"/>
      <c r="E201" s="103"/>
      <c r="F201" s="100"/>
      <c r="G201" s="100"/>
      <c r="H201" s="100"/>
      <c r="I201" s="105"/>
      <c r="J201" s="104"/>
    </row>
    <row r="202" spans="1:10" ht="15.75" customHeight="1" x14ac:dyDescent="0.2">
      <c r="A202" s="102"/>
      <c r="B202" s="103"/>
      <c r="C202" s="103"/>
      <c r="D202" s="100"/>
      <c r="E202" s="103"/>
      <c r="F202" s="100"/>
      <c r="G202" s="100"/>
      <c r="H202" s="100"/>
      <c r="I202" s="105"/>
      <c r="J202" s="104"/>
    </row>
    <row r="203" spans="1:10" ht="15.75" customHeight="1" x14ac:dyDescent="0.2">
      <c r="A203" s="102"/>
      <c r="B203" s="103"/>
      <c r="C203" s="103"/>
      <c r="D203" s="100"/>
      <c r="E203" s="103"/>
      <c r="F203" s="100"/>
      <c r="G203" s="100"/>
      <c r="H203" s="100"/>
      <c r="I203" s="105"/>
      <c r="J203" s="104"/>
    </row>
    <row r="204" spans="1:10" ht="15.75" customHeight="1" x14ac:dyDescent="0.2">
      <c r="A204" s="102"/>
      <c r="B204" s="103"/>
      <c r="C204" s="103"/>
      <c r="D204" s="100"/>
      <c r="E204" s="103"/>
      <c r="F204" s="100"/>
      <c r="G204" s="100"/>
      <c r="H204" s="100"/>
      <c r="I204" s="105"/>
      <c r="J204" s="104"/>
    </row>
    <row r="205" spans="1:10" ht="15.75" customHeight="1" x14ac:dyDescent="0.2">
      <c r="A205" s="102"/>
      <c r="B205" s="103"/>
      <c r="C205" s="103"/>
      <c r="D205" s="100"/>
      <c r="E205" s="103"/>
      <c r="F205" s="100"/>
      <c r="G205" s="100"/>
      <c r="H205" s="100"/>
      <c r="I205" s="105"/>
      <c r="J205" s="104"/>
    </row>
    <row r="206" spans="1:10" ht="15.75" customHeight="1" x14ac:dyDescent="0.2">
      <c r="A206" s="102"/>
      <c r="B206" s="103"/>
      <c r="C206" s="103"/>
      <c r="D206" s="100"/>
      <c r="E206" s="103"/>
      <c r="F206" s="100"/>
      <c r="G206" s="100"/>
      <c r="H206" s="100"/>
      <c r="I206" s="105"/>
      <c r="J206" s="104"/>
    </row>
    <row r="207" spans="1:10" ht="15.75" customHeight="1" x14ac:dyDescent="0.2">
      <c r="A207" s="102"/>
      <c r="B207" s="103"/>
      <c r="C207" s="103"/>
      <c r="D207" s="100"/>
      <c r="E207" s="103"/>
      <c r="F207" s="100"/>
      <c r="G207" s="100"/>
      <c r="H207" s="100"/>
      <c r="I207" s="105"/>
      <c r="J207" s="104"/>
    </row>
  </sheetData>
  <dataValidations count="2">
    <dataValidation type="decimal" allowBlank="1" showInputMessage="1" showErrorMessage="1" sqref="C2:C207" xr:uid="{00000000-0002-0000-0000-000000000000}">
      <formula1>6100000</formula1>
      <formula2>7200000</formula2>
    </dataValidation>
    <dataValidation type="decimal" allowBlank="1" showInputMessage="1" showErrorMessage="1" sqref="B2:B207" xr:uid="{00000000-0002-0000-0000-000001000000}">
      <formula1>0</formula1>
      <formula2>1100000</formula2>
    </dataValidation>
  </dataValidations>
  <printOptions horizontalCentered="1"/>
  <pageMargins left="0.25" right="0.25" top="0.75" bottom="0.75" header="0.3" footer="0.3"/>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B1:E92"/>
  <sheetViews>
    <sheetView showGridLines="0" zoomScale="85" zoomScaleNormal="85" workbookViewId="0">
      <pane ySplit="1" topLeftCell="A2" activePane="bottomLeft" state="frozen"/>
      <selection pane="bottomLeft" activeCell="C61" sqref="C61:C63"/>
    </sheetView>
  </sheetViews>
  <sheetFormatPr baseColWidth="10" defaultColWidth="11.42578125" defaultRowHeight="15" x14ac:dyDescent="0.25"/>
  <cols>
    <col min="1" max="1" width="2.85546875" style="49" customWidth="1"/>
    <col min="2" max="2" width="64.7109375" style="49" bestFit="1" customWidth="1"/>
    <col min="3" max="3" width="67.140625" style="50" customWidth="1"/>
    <col min="4" max="4" width="47.7109375" style="49" bestFit="1" customWidth="1"/>
    <col min="5" max="5" width="102.7109375" style="49" bestFit="1" customWidth="1"/>
    <col min="6" max="7" width="11.42578125" style="49"/>
    <col min="8" max="8" width="10.42578125" style="49" customWidth="1"/>
    <col min="9" max="16384" width="11.42578125" style="49"/>
  </cols>
  <sheetData>
    <row r="1" spans="2:5" ht="15.75" thickBot="1" x14ac:dyDescent="0.3">
      <c r="B1" s="45" t="s">
        <v>135</v>
      </c>
      <c r="C1" s="46" t="s">
        <v>59</v>
      </c>
      <c r="D1" s="47" t="s">
        <v>115</v>
      </c>
      <c r="E1" s="48" t="s">
        <v>122</v>
      </c>
    </row>
    <row r="2" spans="2:5" ht="15.75" thickBot="1" x14ac:dyDescent="0.3">
      <c r="B2" s="49" t="s">
        <v>166</v>
      </c>
      <c r="C2" s="50" t="s">
        <v>136</v>
      </c>
    </row>
    <row r="3" spans="2:5" ht="15.75" thickBot="1" x14ac:dyDescent="0.3">
      <c r="B3" s="51" t="s">
        <v>61</v>
      </c>
    </row>
    <row r="4" spans="2:5" ht="46.5" thickTop="1" thickBot="1" x14ac:dyDescent="0.3">
      <c r="B4" s="52" t="s">
        <v>99</v>
      </c>
      <c r="C4" s="18" t="s">
        <v>58</v>
      </c>
      <c r="D4" s="53" t="s">
        <v>60</v>
      </c>
      <c r="E4" s="54" t="s">
        <v>80</v>
      </c>
    </row>
    <row r="5" spans="2:5" ht="46.5" thickTop="1" thickBot="1" x14ac:dyDescent="0.3">
      <c r="B5" s="55" t="s">
        <v>81</v>
      </c>
      <c r="C5" s="19" t="s">
        <v>104</v>
      </c>
      <c r="D5" s="56" t="s">
        <v>144</v>
      </c>
      <c r="E5" s="57"/>
    </row>
    <row r="6" spans="2:5" ht="16.5" thickTop="1" thickBot="1" x14ac:dyDescent="0.3">
      <c r="B6" s="55" t="s">
        <v>138</v>
      </c>
      <c r="C6" s="19">
        <v>1</v>
      </c>
      <c r="D6" s="56" t="s">
        <v>60</v>
      </c>
      <c r="E6" s="57"/>
    </row>
    <row r="7" spans="2:5" ht="46.5" thickTop="1" thickBot="1" x14ac:dyDescent="0.3">
      <c r="B7" s="55" t="s">
        <v>55</v>
      </c>
      <c r="C7" s="109" t="s">
        <v>167</v>
      </c>
      <c r="D7" s="56" t="s">
        <v>141</v>
      </c>
      <c r="E7" s="58" t="s">
        <v>62</v>
      </c>
    </row>
    <row r="8" spans="2:5" ht="46.5" thickTop="1" thickBot="1" x14ac:dyDescent="0.3">
      <c r="B8" s="59" t="s">
        <v>56</v>
      </c>
      <c r="C8" s="18"/>
      <c r="D8" s="60" t="s">
        <v>142</v>
      </c>
      <c r="E8" s="61" t="s">
        <v>62</v>
      </c>
    </row>
    <row r="9" spans="2:5" ht="15.75" thickBot="1" x14ac:dyDescent="0.3">
      <c r="C9" s="49"/>
      <c r="D9" s="62"/>
      <c r="E9" s="62"/>
    </row>
    <row r="10" spans="2:5" ht="15.75" thickBot="1" x14ac:dyDescent="0.3">
      <c r="B10" s="63" t="s">
        <v>63</v>
      </c>
      <c r="C10" s="62"/>
      <c r="D10" s="62"/>
    </row>
    <row r="11" spans="2:5" ht="16.5" thickTop="1" thickBot="1" x14ac:dyDescent="0.3">
      <c r="B11" s="64" t="s">
        <v>82</v>
      </c>
      <c r="C11" s="20">
        <v>44455</v>
      </c>
      <c r="D11" s="65" t="s">
        <v>83</v>
      </c>
      <c r="E11" s="66" t="s">
        <v>114</v>
      </c>
    </row>
    <row r="12" spans="2:5" ht="16.5" thickTop="1" thickBot="1" x14ac:dyDescent="0.3">
      <c r="B12" s="67" t="s">
        <v>6</v>
      </c>
      <c r="C12" s="21" t="s">
        <v>165</v>
      </c>
      <c r="D12" s="68" t="s">
        <v>137</v>
      </c>
      <c r="E12" s="69" t="s">
        <v>63</v>
      </c>
    </row>
    <row r="13" spans="2:5" ht="106.5" thickTop="1" thickBot="1" x14ac:dyDescent="0.3">
      <c r="B13" s="67" t="s">
        <v>7</v>
      </c>
      <c r="C13" s="21" t="s">
        <v>146</v>
      </c>
      <c r="D13" s="70" t="s">
        <v>150</v>
      </c>
      <c r="E13" s="71" t="s">
        <v>152</v>
      </c>
    </row>
    <row r="14" spans="2:5" ht="16.5" thickTop="1" thickBot="1" x14ac:dyDescent="0.3">
      <c r="B14" s="67" t="s">
        <v>8</v>
      </c>
      <c r="C14" s="21" t="s">
        <v>168</v>
      </c>
      <c r="D14" s="68" t="s">
        <v>116</v>
      </c>
      <c r="E14" s="71" t="s">
        <v>108</v>
      </c>
    </row>
    <row r="15" spans="2:5" ht="16.5" thickTop="1" thickBot="1" x14ac:dyDescent="0.3">
      <c r="B15" s="67" t="s">
        <v>10</v>
      </c>
      <c r="C15" s="21" t="s">
        <v>169</v>
      </c>
      <c r="D15" s="68" t="s">
        <v>116</v>
      </c>
      <c r="E15" s="69" t="s">
        <v>64</v>
      </c>
    </row>
    <row r="16" spans="2:5" ht="16.5" thickTop="1" thickBot="1" x14ac:dyDescent="0.3">
      <c r="B16" s="72" t="s">
        <v>9</v>
      </c>
      <c r="C16" s="21" t="s">
        <v>170</v>
      </c>
      <c r="D16" s="73" t="s">
        <v>116</v>
      </c>
      <c r="E16" s="74" t="s">
        <v>107</v>
      </c>
    </row>
    <row r="17" spans="2:5" ht="15.75" thickBot="1" x14ac:dyDescent="0.3">
      <c r="C17" s="49"/>
    </row>
    <row r="18" spans="2:5" ht="15.75" thickBot="1" x14ac:dyDescent="0.3">
      <c r="B18" s="63" t="s">
        <v>65</v>
      </c>
      <c r="C18" s="49"/>
      <c r="D18" s="62"/>
    </row>
    <row r="19" spans="2:5" ht="16.5" thickTop="1" thickBot="1" x14ac:dyDescent="0.3">
      <c r="B19" s="75" t="s">
        <v>82</v>
      </c>
      <c r="C19" s="20">
        <v>44803</v>
      </c>
      <c r="D19" s="76" t="s">
        <v>83</v>
      </c>
      <c r="E19" s="66" t="s">
        <v>114</v>
      </c>
    </row>
    <row r="20" spans="2:5" ht="16.5" thickTop="1" thickBot="1" x14ac:dyDescent="0.3">
      <c r="B20" s="77" t="s">
        <v>6</v>
      </c>
      <c r="C20" s="21" t="s">
        <v>282</v>
      </c>
      <c r="D20" s="78" t="s">
        <v>137</v>
      </c>
      <c r="E20" s="71" t="s">
        <v>117</v>
      </c>
    </row>
    <row r="21" spans="2:5" ht="106.5" thickTop="1" thickBot="1" x14ac:dyDescent="0.3">
      <c r="B21" s="77" t="s">
        <v>7</v>
      </c>
      <c r="C21" s="21" t="s">
        <v>147</v>
      </c>
      <c r="D21" s="79" t="s">
        <v>150</v>
      </c>
      <c r="E21" s="71" t="s">
        <v>152</v>
      </c>
    </row>
    <row r="22" spans="2:5" ht="16.5" thickTop="1" thickBot="1" x14ac:dyDescent="0.3">
      <c r="B22" s="77" t="s">
        <v>8</v>
      </c>
      <c r="C22" s="21" t="s">
        <v>171</v>
      </c>
      <c r="D22" s="78" t="s">
        <v>116</v>
      </c>
      <c r="E22" s="71" t="s">
        <v>108</v>
      </c>
    </row>
    <row r="23" spans="2:5" ht="16.5" thickTop="1" thickBot="1" x14ac:dyDescent="0.3">
      <c r="B23" s="77" t="s">
        <v>10</v>
      </c>
      <c r="C23" s="21" t="s">
        <v>172</v>
      </c>
      <c r="D23" s="78" t="s">
        <v>116</v>
      </c>
      <c r="E23" s="69" t="s">
        <v>64</v>
      </c>
    </row>
    <row r="24" spans="2:5" ht="16.5" thickTop="1" thickBot="1" x14ac:dyDescent="0.3">
      <c r="B24" s="80" t="s">
        <v>9</v>
      </c>
      <c r="C24" s="21" t="s">
        <v>173</v>
      </c>
      <c r="D24" s="81" t="s">
        <v>116</v>
      </c>
      <c r="E24" s="74" t="s">
        <v>107</v>
      </c>
    </row>
    <row r="25" spans="2:5" ht="15.75" thickBot="1" x14ac:dyDescent="0.3">
      <c r="C25" s="49"/>
    </row>
    <row r="26" spans="2:5" ht="15.75" thickBot="1" x14ac:dyDescent="0.3">
      <c r="B26" s="63" t="s">
        <v>66</v>
      </c>
      <c r="C26" s="49"/>
      <c r="D26" s="62"/>
    </row>
    <row r="27" spans="2:5" ht="16.5" thickTop="1" thickBot="1" x14ac:dyDescent="0.3">
      <c r="B27" s="75" t="s">
        <v>82</v>
      </c>
      <c r="C27" s="20"/>
      <c r="D27" s="76" t="s">
        <v>83</v>
      </c>
      <c r="E27" s="66" t="s">
        <v>114</v>
      </c>
    </row>
    <row r="28" spans="2:5" ht="16.5" thickTop="1" thickBot="1" x14ac:dyDescent="0.3">
      <c r="B28" s="77" t="s">
        <v>6</v>
      </c>
      <c r="C28" s="21"/>
      <c r="D28" s="78" t="s">
        <v>137</v>
      </c>
      <c r="E28" s="71" t="s">
        <v>153</v>
      </c>
    </row>
    <row r="29" spans="2:5" ht="106.5" thickTop="1" thickBot="1" x14ac:dyDescent="0.3">
      <c r="B29" s="77" t="s">
        <v>7</v>
      </c>
      <c r="C29" s="21"/>
      <c r="D29" s="79" t="s">
        <v>150</v>
      </c>
      <c r="E29" s="71" t="s">
        <v>152</v>
      </c>
    </row>
    <row r="30" spans="2:5" ht="16.5" thickTop="1" thickBot="1" x14ac:dyDescent="0.3">
      <c r="B30" s="77" t="s">
        <v>8</v>
      </c>
      <c r="C30" s="21"/>
      <c r="D30" s="78" t="s">
        <v>116</v>
      </c>
      <c r="E30" s="71" t="s">
        <v>108</v>
      </c>
    </row>
    <row r="31" spans="2:5" ht="16.5" thickTop="1" thickBot="1" x14ac:dyDescent="0.3">
      <c r="B31" s="77" t="s">
        <v>10</v>
      </c>
      <c r="C31" s="21"/>
      <c r="D31" s="78" t="s">
        <v>116</v>
      </c>
      <c r="E31" s="69" t="s">
        <v>64</v>
      </c>
    </row>
    <row r="32" spans="2:5" ht="16.5" thickTop="1" thickBot="1" x14ac:dyDescent="0.3">
      <c r="B32" s="80" t="s">
        <v>9</v>
      </c>
      <c r="C32" s="21"/>
      <c r="D32" s="81" t="s">
        <v>116</v>
      </c>
      <c r="E32" s="74" t="s">
        <v>107</v>
      </c>
    </row>
    <row r="33" spans="2:5" ht="15.75" thickBot="1" x14ac:dyDescent="0.3">
      <c r="C33" s="49"/>
    </row>
    <row r="34" spans="2:5" ht="15.75" thickBot="1" x14ac:dyDescent="0.3">
      <c r="B34" s="63" t="s">
        <v>67</v>
      </c>
      <c r="C34" s="49"/>
      <c r="D34" s="62"/>
    </row>
    <row r="35" spans="2:5" ht="16.5" thickTop="1" thickBot="1" x14ac:dyDescent="0.3">
      <c r="B35" s="75" t="s">
        <v>82</v>
      </c>
      <c r="C35" s="20"/>
      <c r="D35" s="76" t="s">
        <v>83</v>
      </c>
      <c r="E35" s="66" t="s">
        <v>114</v>
      </c>
    </row>
    <row r="36" spans="2:5" ht="16.5" thickTop="1" thickBot="1" x14ac:dyDescent="0.3">
      <c r="B36" s="77" t="s">
        <v>6</v>
      </c>
      <c r="C36" s="21"/>
      <c r="D36" s="78" t="s">
        <v>137</v>
      </c>
      <c r="E36" s="71" t="s">
        <v>154</v>
      </c>
    </row>
    <row r="37" spans="2:5" ht="106.5" thickTop="1" thickBot="1" x14ac:dyDescent="0.3">
      <c r="B37" s="77" t="s">
        <v>7</v>
      </c>
      <c r="C37" s="21"/>
      <c r="D37" s="79" t="s">
        <v>150</v>
      </c>
      <c r="E37" s="71" t="s">
        <v>152</v>
      </c>
    </row>
    <row r="38" spans="2:5" ht="16.5" thickTop="1" thickBot="1" x14ac:dyDescent="0.3">
      <c r="B38" s="77" t="s">
        <v>8</v>
      </c>
      <c r="C38" s="21"/>
      <c r="D38" s="78" t="s">
        <v>116</v>
      </c>
      <c r="E38" s="71" t="s">
        <v>108</v>
      </c>
    </row>
    <row r="39" spans="2:5" ht="16.5" thickTop="1" thickBot="1" x14ac:dyDescent="0.3">
      <c r="B39" s="77" t="s">
        <v>10</v>
      </c>
      <c r="C39" s="21"/>
      <c r="D39" s="78" t="s">
        <v>116</v>
      </c>
      <c r="E39" s="69" t="s">
        <v>64</v>
      </c>
    </row>
    <row r="40" spans="2:5" ht="16.5" thickTop="1" thickBot="1" x14ac:dyDescent="0.3">
      <c r="B40" s="80" t="s">
        <v>9</v>
      </c>
      <c r="C40" s="21"/>
      <c r="D40" s="81" t="s">
        <v>116</v>
      </c>
      <c r="E40" s="74" t="s">
        <v>107</v>
      </c>
    </row>
    <row r="41" spans="2:5" ht="15.75" thickBot="1" x14ac:dyDescent="0.3">
      <c r="C41" s="49"/>
    </row>
    <row r="42" spans="2:5" ht="15.75" thickBot="1" x14ac:dyDescent="0.3">
      <c r="B42" s="63" t="s">
        <v>68</v>
      </c>
      <c r="C42" s="49"/>
      <c r="D42" s="62"/>
    </row>
    <row r="43" spans="2:5" ht="16.5" thickTop="1" thickBot="1" x14ac:dyDescent="0.3">
      <c r="B43" s="75" t="s">
        <v>82</v>
      </c>
      <c r="C43" s="20"/>
      <c r="D43" s="76" t="s">
        <v>83</v>
      </c>
      <c r="E43" s="66" t="s">
        <v>114</v>
      </c>
    </row>
    <row r="44" spans="2:5" ht="16.5" thickTop="1" thickBot="1" x14ac:dyDescent="0.3">
      <c r="B44" s="77" t="s">
        <v>6</v>
      </c>
      <c r="C44" s="21"/>
      <c r="D44" s="78" t="s">
        <v>137</v>
      </c>
      <c r="E44" s="71" t="s">
        <v>155</v>
      </c>
    </row>
    <row r="45" spans="2:5" ht="106.5" thickTop="1" thickBot="1" x14ac:dyDescent="0.3">
      <c r="B45" s="77" t="s">
        <v>7</v>
      </c>
      <c r="C45" s="21"/>
      <c r="D45" s="79" t="s">
        <v>150</v>
      </c>
      <c r="E45" s="71" t="s">
        <v>152</v>
      </c>
    </row>
    <row r="46" spans="2:5" ht="16.5" thickTop="1" thickBot="1" x14ac:dyDescent="0.3">
      <c r="B46" s="77" t="s">
        <v>8</v>
      </c>
      <c r="C46" s="21"/>
      <c r="D46" s="78" t="s">
        <v>116</v>
      </c>
      <c r="E46" s="71" t="s">
        <v>108</v>
      </c>
    </row>
    <row r="47" spans="2:5" ht="16.5" thickTop="1" thickBot="1" x14ac:dyDescent="0.3">
      <c r="B47" s="77" t="s">
        <v>10</v>
      </c>
      <c r="C47" s="21"/>
      <c r="D47" s="78" t="s">
        <v>116</v>
      </c>
      <c r="E47" s="69" t="s">
        <v>64</v>
      </c>
    </row>
    <row r="48" spans="2:5" ht="16.5" thickTop="1" thickBot="1" x14ac:dyDescent="0.3">
      <c r="B48" s="80" t="s">
        <v>9</v>
      </c>
      <c r="C48" s="21"/>
      <c r="D48" s="81" t="s">
        <v>116</v>
      </c>
      <c r="E48" s="74" t="s">
        <v>107</v>
      </c>
    </row>
    <row r="49" spans="2:5" ht="15.75" thickBot="1" x14ac:dyDescent="0.3">
      <c r="C49" s="49"/>
    </row>
    <row r="50" spans="2:5" ht="15.75" thickBot="1" x14ac:dyDescent="0.3">
      <c r="B50" s="82" t="s">
        <v>72</v>
      </c>
      <c r="C50" s="49"/>
    </row>
    <row r="51" spans="2:5" ht="15.75" thickBot="1" x14ac:dyDescent="0.3">
      <c r="B51" s="115" t="s">
        <v>94</v>
      </c>
      <c r="C51" s="116"/>
      <c r="D51" s="117"/>
      <c r="E51" s="118"/>
    </row>
    <row r="52" spans="2:5" ht="16.5" thickTop="1" thickBot="1" x14ac:dyDescent="0.3">
      <c r="B52" s="22" t="s">
        <v>69</v>
      </c>
      <c r="C52" s="24" t="s">
        <v>283</v>
      </c>
      <c r="D52" s="23" t="s">
        <v>116</v>
      </c>
      <c r="E52" s="83" t="s">
        <v>109</v>
      </c>
    </row>
    <row r="53" spans="2:5" ht="16.5" thickTop="1" thickBot="1" x14ac:dyDescent="0.3">
      <c r="B53" s="22" t="s">
        <v>70</v>
      </c>
      <c r="C53" s="24" t="s">
        <v>284</v>
      </c>
      <c r="D53" s="23" t="s">
        <v>116</v>
      </c>
      <c r="E53" s="13" t="s">
        <v>110</v>
      </c>
    </row>
    <row r="54" spans="2:5" ht="31.5" thickTop="1" thickBot="1" x14ac:dyDescent="0.3">
      <c r="B54" s="84" t="s">
        <v>71</v>
      </c>
      <c r="C54" s="24"/>
      <c r="D54" s="85" t="s">
        <v>60</v>
      </c>
      <c r="E54" s="86" t="s">
        <v>139</v>
      </c>
    </row>
    <row r="55" spans="2:5" ht="16.5" thickTop="1" thickBot="1" x14ac:dyDescent="0.3">
      <c r="B55" s="84" t="s">
        <v>129</v>
      </c>
      <c r="C55" s="24"/>
      <c r="D55" s="23" t="s">
        <v>116</v>
      </c>
      <c r="E55" s="83" t="s">
        <v>112</v>
      </c>
    </row>
    <row r="56" spans="2:5" ht="16.5" thickTop="1" thickBot="1" x14ac:dyDescent="0.3">
      <c r="B56" s="22" t="s">
        <v>73</v>
      </c>
      <c r="C56" s="24" t="s">
        <v>285</v>
      </c>
      <c r="D56" s="23" t="s">
        <v>116</v>
      </c>
      <c r="E56" s="13"/>
    </row>
    <row r="57" spans="2:5" ht="16.5" thickTop="1" thickBot="1" x14ac:dyDescent="0.3">
      <c r="B57" s="111" t="s">
        <v>93</v>
      </c>
      <c r="C57" s="112"/>
      <c r="D57" s="113"/>
      <c r="E57" s="114"/>
    </row>
    <row r="58" spans="2:5" ht="16.5" thickTop="1" thickBot="1" x14ac:dyDescent="0.3">
      <c r="B58" s="22" t="s">
        <v>74</v>
      </c>
      <c r="C58" s="24"/>
      <c r="D58" s="23" t="s">
        <v>116</v>
      </c>
      <c r="E58" s="13"/>
    </row>
    <row r="59" spans="2:5" ht="16.5" thickTop="1" thickBot="1" x14ac:dyDescent="0.3">
      <c r="B59" s="22" t="s">
        <v>97</v>
      </c>
      <c r="C59" s="26"/>
      <c r="D59" s="23" t="s">
        <v>83</v>
      </c>
      <c r="E59" s="13"/>
    </row>
    <row r="60" spans="2:5" ht="16.5" thickTop="1" thickBot="1" x14ac:dyDescent="0.3">
      <c r="B60" s="111" t="s">
        <v>95</v>
      </c>
      <c r="C60" s="112"/>
      <c r="D60" s="113"/>
      <c r="E60" s="114"/>
    </row>
    <row r="61" spans="2:5" ht="16.5" thickTop="1" thickBot="1" x14ac:dyDescent="0.3">
      <c r="B61" s="22" t="s">
        <v>76</v>
      </c>
      <c r="C61" s="24" t="s">
        <v>286</v>
      </c>
      <c r="D61" s="23" t="s">
        <v>116</v>
      </c>
      <c r="E61" s="83"/>
    </row>
    <row r="62" spans="2:5" ht="16.5" thickTop="1" thickBot="1" x14ac:dyDescent="0.3">
      <c r="B62" s="22" t="s">
        <v>78</v>
      </c>
      <c r="C62" s="24" t="s">
        <v>287</v>
      </c>
      <c r="D62" s="23" t="s">
        <v>116</v>
      </c>
      <c r="E62" s="13"/>
    </row>
    <row r="63" spans="2:5" ht="16.5" thickTop="1" thickBot="1" x14ac:dyDescent="0.3">
      <c r="B63" s="22" t="s">
        <v>118</v>
      </c>
      <c r="C63" s="24" t="s">
        <v>288</v>
      </c>
      <c r="D63" s="23" t="s">
        <v>116</v>
      </c>
      <c r="E63" s="13"/>
    </row>
    <row r="64" spans="2:5" ht="16.5" thickTop="1" thickBot="1" x14ac:dyDescent="0.3">
      <c r="B64" s="22" t="s">
        <v>77</v>
      </c>
      <c r="C64" s="24"/>
      <c r="D64" s="23" t="s">
        <v>116</v>
      </c>
      <c r="E64" s="13"/>
    </row>
    <row r="65" spans="2:5" ht="16.5" thickTop="1" thickBot="1" x14ac:dyDescent="0.3">
      <c r="B65" s="111" t="s">
        <v>96</v>
      </c>
      <c r="C65" s="112"/>
      <c r="D65" s="113"/>
      <c r="E65" s="114"/>
    </row>
    <row r="66" spans="2:5" ht="16.5" thickTop="1" thickBot="1" x14ac:dyDescent="0.3">
      <c r="B66" s="22" t="s">
        <v>87</v>
      </c>
      <c r="C66" s="26">
        <v>44746</v>
      </c>
      <c r="D66" s="23" t="s">
        <v>83</v>
      </c>
      <c r="E66" s="13" t="s">
        <v>89</v>
      </c>
    </row>
    <row r="67" spans="2:5" ht="16.5" thickTop="1" thickBot="1" x14ac:dyDescent="0.3">
      <c r="B67" s="87" t="s">
        <v>88</v>
      </c>
      <c r="C67" s="26">
        <v>44785</v>
      </c>
      <c r="D67" s="88" t="s">
        <v>83</v>
      </c>
      <c r="E67" s="89" t="s">
        <v>90</v>
      </c>
    </row>
    <row r="68" spans="2:5" ht="15.75" thickBot="1" x14ac:dyDescent="0.3">
      <c r="C68" s="49"/>
    </row>
    <row r="69" spans="2:5" ht="15.75" thickBot="1" x14ac:dyDescent="0.3">
      <c r="B69" s="90" t="s">
        <v>57</v>
      </c>
      <c r="C69" s="49"/>
    </row>
    <row r="70" spans="2:5" ht="61.5" thickTop="1" thickBot="1" x14ac:dyDescent="0.3">
      <c r="B70" s="91" t="s">
        <v>57</v>
      </c>
      <c r="C70" s="25"/>
      <c r="D70" s="92" t="s">
        <v>60</v>
      </c>
      <c r="E70" s="93" t="s">
        <v>84</v>
      </c>
    </row>
    <row r="71" spans="2:5" ht="15.75" thickBot="1" x14ac:dyDescent="0.3">
      <c r="C71" s="49"/>
      <c r="E71" s="62"/>
    </row>
    <row r="72" spans="2:5" ht="15.75" thickBot="1" x14ac:dyDescent="0.3">
      <c r="B72" s="82" t="s">
        <v>79</v>
      </c>
      <c r="C72" s="49"/>
      <c r="E72" s="62"/>
    </row>
    <row r="73" spans="2:5" ht="15.75" thickBot="1" x14ac:dyDescent="0.3">
      <c r="B73" s="115" t="s">
        <v>98</v>
      </c>
      <c r="C73" s="116"/>
      <c r="D73" s="117"/>
      <c r="E73" s="118"/>
    </row>
    <row r="74" spans="2:5" ht="16.5" thickTop="1" thickBot="1" x14ac:dyDescent="0.3">
      <c r="B74" s="22" t="s">
        <v>69</v>
      </c>
      <c r="C74" s="24"/>
      <c r="D74" s="23" t="s">
        <v>116</v>
      </c>
      <c r="E74" s="83" t="s">
        <v>124</v>
      </c>
    </row>
    <row r="75" spans="2:5" ht="16.5" thickTop="1" thickBot="1" x14ac:dyDescent="0.3">
      <c r="B75" s="22" t="s">
        <v>70</v>
      </c>
      <c r="C75" s="24"/>
      <c r="D75" s="23" t="s">
        <v>116</v>
      </c>
      <c r="E75" s="13" t="s">
        <v>110</v>
      </c>
    </row>
    <row r="76" spans="2:5" ht="16.5" thickTop="1" thickBot="1" x14ac:dyDescent="0.3">
      <c r="B76" s="22" t="s">
        <v>73</v>
      </c>
      <c r="C76" s="24"/>
      <c r="D76" s="23" t="s">
        <v>116</v>
      </c>
      <c r="E76" s="13"/>
    </row>
    <row r="77" spans="2:5" ht="16.5" thickTop="1" thickBot="1" x14ac:dyDescent="0.3">
      <c r="B77" s="111" t="s">
        <v>113</v>
      </c>
      <c r="C77" s="112"/>
      <c r="D77" s="113"/>
      <c r="E77" s="114"/>
    </row>
    <row r="78" spans="2:5" ht="16.5" thickTop="1" thickBot="1" x14ac:dyDescent="0.3">
      <c r="B78" s="22" t="s">
        <v>74</v>
      </c>
      <c r="C78" s="24"/>
      <c r="D78" s="23" t="s">
        <v>116</v>
      </c>
      <c r="E78" s="13"/>
    </row>
    <row r="79" spans="2:5" ht="16.5" thickTop="1" thickBot="1" x14ac:dyDescent="0.3">
      <c r="B79" s="22" t="s">
        <v>75</v>
      </c>
      <c r="C79" s="26"/>
      <c r="D79" s="23" t="s">
        <v>83</v>
      </c>
      <c r="E79" s="13" t="s">
        <v>123</v>
      </c>
    </row>
    <row r="80" spans="2:5" ht="16.5" thickTop="1" thickBot="1" x14ac:dyDescent="0.3">
      <c r="B80" s="111" t="s">
        <v>125</v>
      </c>
      <c r="C80" s="112"/>
      <c r="D80" s="113"/>
      <c r="E80" s="114"/>
    </row>
    <row r="81" spans="2:5" ht="16.5" thickTop="1" thickBot="1" x14ac:dyDescent="0.3">
      <c r="B81" s="22" t="s">
        <v>128</v>
      </c>
      <c r="C81" s="24"/>
      <c r="D81" s="23" t="s">
        <v>116</v>
      </c>
      <c r="E81" s="13" t="s">
        <v>127</v>
      </c>
    </row>
    <row r="82" spans="2:5" ht="16.5" thickTop="1" thickBot="1" x14ac:dyDescent="0.3">
      <c r="B82" s="22" t="s">
        <v>78</v>
      </c>
      <c r="C82" s="24"/>
      <c r="D82" s="23" t="s">
        <v>116</v>
      </c>
      <c r="E82" s="13"/>
    </row>
    <row r="83" spans="2:5" ht="16.5" thickTop="1" thickBot="1" x14ac:dyDescent="0.3">
      <c r="B83" s="22" t="s">
        <v>118</v>
      </c>
      <c r="C83" s="24"/>
      <c r="D83" s="23" t="s">
        <v>116</v>
      </c>
      <c r="E83" s="13"/>
    </row>
    <row r="84" spans="2:5" ht="16.5" thickTop="1" thickBot="1" x14ac:dyDescent="0.3">
      <c r="B84" s="22" t="s">
        <v>77</v>
      </c>
      <c r="C84" s="24"/>
      <c r="D84" s="23" t="s">
        <v>116</v>
      </c>
      <c r="E84" s="13"/>
    </row>
    <row r="85" spans="2:5" ht="16.5" thickTop="1" thickBot="1" x14ac:dyDescent="0.3">
      <c r="B85" s="111" t="s">
        <v>126</v>
      </c>
      <c r="C85" s="112"/>
      <c r="D85" s="113"/>
      <c r="E85" s="114"/>
    </row>
    <row r="86" spans="2:5" ht="31.5" thickTop="1" thickBot="1" x14ac:dyDescent="0.3">
      <c r="B86" s="22" t="s">
        <v>128</v>
      </c>
      <c r="C86" s="24"/>
      <c r="D86" s="23" t="s">
        <v>116</v>
      </c>
      <c r="E86" s="83" t="s">
        <v>130</v>
      </c>
    </row>
    <row r="87" spans="2:5" ht="16.5" thickTop="1" thickBot="1" x14ac:dyDescent="0.3">
      <c r="B87" s="22" t="s">
        <v>78</v>
      </c>
      <c r="C87" s="24"/>
      <c r="D87" s="23" t="s">
        <v>116</v>
      </c>
      <c r="E87" s="13"/>
    </row>
    <row r="88" spans="2:5" ht="16.5" thickTop="1" thickBot="1" x14ac:dyDescent="0.3">
      <c r="B88" s="22" t="s">
        <v>118</v>
      </c>
      <c r="C88" s="24"/>
      <c r="D88" s="23" t="s">
        <v>116</v>
      </c>
      <c r="E88" s="13"/>
    </row>
    <row r="89" spans="2:5" ht="16.5" thickTop="1" thickBot="1" x14ac:dyDescent="0.3">
      <c r="B89" s="22" t="s">
        <v>77</v>
      </c>
      <c r="C89" s="24"/>
      <c r="D89" s="23" t="s">
        <v>116</v>
      </c>
      <c r="E89" s="13"/>
    </row>
    <row r="90" spans="2:5" ht="16.5" thickTop="1" thickBot="1" x14ac:dyDescent="0.3">
      <c r="B90" s="111" t="s">
        <v>96</v>
      </c>
      <c r="C90" s="112"/>
      <c r="D90" s="113"/>
      <c r="E90" s="114"/>
    </row>
    <row r="91" spans="2:5" ht="16.5" thickTop="1" thickBot="1" x14ac:dyDescent="0.3">
      <c r="B91" s="22" t="s">
        <v>87</v>
      </c>
      <c r="C91" s="26"/>
      <c r="D91" s="23" t="s">
        <v>83</v>
      </c>
      <c r="E91" s="13" t="s">
        <v>91</v>
      </c>
    </row>
    <row r="92" spans="2:5" ht="16.5" thickTop="1" thickBot="1" x14ac:dyDescent="0.3">
      <c r="B92" s="87" t="s">
        <v>88</v>
      </c>
      <c r="C92" s="26"/>
      <c r="D92" s="88" t="s">
        <v>83</v>
      </c>
      <c r="E92" s="89" t="s">
        <v>92</v>
      </c>
    </row>
  </sheetData>
  <sheetProtection sheet="1" objects="1" scenarios="1"/>
  <mergeCells count="9">
    <mergeCell ref="B77:E77"/>
    <mergeCell ref="B80:E80"/>
    <mergeCell ref="B85:E85"/>
    <mergeCell ref="B90:E90"/>
    <mergeCell ref="B51:E51"/>
    <mergeCell ref="B60:E60"/>
    <mergeCell ref="B65:E65"/>
    <mergeCell ref="B57:E57"/>
    <mergeCell ref="B73:E73"/>
  </mergeCells>
  <dataValidations count="10">
    <dataValidation type="custom" allowBlank="1" showInputMessage="1" showErrorMessage="1" errorTitle="Erreur" error="Le nom du site doit être en majuscule" sqref="C7" xr:uid="{00000000-0002-0000-0100-000000000000}">
      <formula1>EXACT(C7,UPPER(C7))</formula1>
    </dataValidation>
    <dataValidation type="custom" allowBlank="1" showInputMessage="1" showErrorMessage="1" errorTitle="Erreur" error="le nom du site doit être majuscule" sqref="C8" xr:uid="{00000000-0002-0000-0100-000001000000}">
      <formula1>EXACT(C8,UPPER(C8))</formula1>
    </dataValidation>
    <dataValidation type="custom" allowBlank="1" showInputMessage="1" showErrorMessage="1" sqref="C12" xr:uid="{00000000-0002-0000-0100-000002000000}">
      <formula1>EXACT(C12,UPPER(C12))</formula1>
    </dataValidation>
    <dataValidation type="list" showInputMessage="1" showErrorMessage="1" sqref="C4" xr:uid="{00000000-0002-0000-0100-000003000000}">
      <formula1>Projet</formula1>
    </dataValidation>
    <dataValidation type="list" showInputMessage="1" errorTitle="Erreur" error="Sélectionner une valeur dans la liste déroulante." sqref="C5" xr:uid="{00000000-0002-0000-0100-000004000000}">
      <formula1>Tension</formula1>
    </dataValidation>
    <dataValidation type="list" allowBlank="1" showInputMessage="1" showErrorMessage="1" sqref="C54" xr:uid="{00000000-0002-0000-0100-000005000000}">
      <formula1>géomètre</formula1>
    </dataValidation>
    <dataValidation type="list" allowBlank="1" showInputMessage="1" showErrorMessage="1" errorTitle="Erreur" error="Sélectionner une valeur dans la liste déroulante." sqref="C70" xr:uid="{00000000-0002-0000-0100-000006000000}">
      <formula1>georeferencement</formula1>
    </dataValidation>
    <dataValidation type="list" showInputMessage="1" showErrorMessage="1" errorTitle="Erreur" error="Entrer un entier entre 1 et 9." sqref="C6" xr:uid="{00000000-0002-0000-0100-000007000000}">
      <formula1>numero_ordre_liaison</formula1>
    </dataValidation>
    <dataValidation type="list" allowBlank="1" showInputMessage="1" showErrorMessage="1" sqref="C13 C21 C29 C37 C45" xr:uid="{00000000-0002-0000-0100-000008000000}">
      <formula1>Type_LSFG</formula1>
    </dataValidation>
    <dataValidation type="date" allowBlank="1" showInputMessage="1" showErrorMessage="1" errorTitle="Erreur." error="Vous nous pouvez pas renseigner une date supérieure à aujourd'hui." sqref="C11 C19 C27 C35 C43" xr:uid="{00000000-0002-0000-0100-000009000000}">
      <formula1>1</formula1>
      <formula2>TODAY()</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B1:T63"/>
  <sheetViews>
    <sheetView showGridLines="0" view="pageBreakPreview" zoomScale="85" zoomScaleNormal="70" zoomScaleSheetLayoutView="85" zoomScalePageLayoutView="40" workbookViewId="0">
      <selection activeCell="B44" sqref="B44:G44"/>
    </sheetView>
  </sheetViews>
  <sheetFormatPr baseColWidth="10" defaultColWidth="11.42578125" defaultRowHeight="12.75" x14ac:dyDescent="0.25"/>
  <cols>
    <col min="1" max="1" width="3.7109375" style="28" customWidth="1"/>
    <col min="2" max="4" width="8.7109375" style="28" customWidth="1"/>
    <col min="5" max="9" width="12.7109375" style="28" customWidth="1"/>
    <col min="10" max="10" width="3.7109375" style="29" customWidth="1"/>
    <col min="11" max="11" width="3.7109375" style="28" customWidth="1"/>
    <col min="12" max="12" width="11.7109375" style="28" customWidth="1"/>
    <col min="13" max="13" width="5.7109375" style="28" customWidth="1"/>
    <col min="14" max="14" width="12.7109375" style="28" customWidth="1"/>
    <col min="15" max="15" width="11.7109375" style="28" customWidth="1"/>
    <col min="16" max="16" width="12.7109375" style="28" customWidth="1"/>
    <col min="17" max="19" width="11.7109375" style="28" customWidth="1"/>
    <col min="20" max="20" width="3.7109375" style="29" customWidth="1"/>
    <col min="21" max="16384" width="11.42578125" style="28"/>
  </cols>
  <sheetData>
    <row r="1" spans="2:20" ht="15.95" customHeight="1" x14ac:dyDescent="0.25"/>
    <row r="2" spans="2:20" ht="15.95" customHeight="1" x14ac:dyDescent="0.25">
      <c r="C2" s="217" t="s">
        <v>54</v>
      </c>
      <c r="D2" s="217"/>
      <c r="E2" s="217"/>
      <c r="F2" s="217"/>
      <c r="G2" s="217"/>
      <c r="H2" s="217"/>
      <c r="I2" s="217"/>
      <c r="L2" s="219" t="str">
        <f>B6</f>
        <v xml:space="preserve">Projet de Liaison Souterraine à 90 000 Volts Numéro 1
PALLUAU-ROCHE-SUR-YON (LA)-SIRMIERE
TRONCON: PALLUAU - Z (LA) BRANDE - </v>
      </c>
      <c r="M2" s="219"/>
      <c r="N2" s="219"/>
      <c r="O2" s="219"/>
      <c r="P2" s="219"/>
      <c r="Q2" s="219"/>
      <c r="R2" s="219"/>
      <c r="S2" s="219"/>
      <c r="T2" s="30"/>
    </row>
    <row r="3" spans="2:20" ht="30.75" customHeight="1" x14ac:dyDescent="0.25">
      <c r="B3" s="31"/>
      <c r="C3" s="217"/>
      <c r="D3" s="217"/>
      <c r="E3" s="217"/>
      <c r="F3" s="217"/>
      <c r="G3" s="217"/>
      <c r="H3" s="217"/>
      <c r="I3" s="217"/>
      <c r="L3" s="219"/>
      <c r="M3" s="219"/>
      <c r="N3" s="219"/>
      <c r="O3" s="219"/>
      <c r="P3" s="219"/>
      <c r="Q3" s="219"/>
      <c r="R3" s="219"/>
      <c r="S3" s="219"/>
      <c r="T3" s="30"/>
    </row>
    <row r="4" spans="2:20" ht="15.95" customHeight="1" x14ac:dyDescent="0.25">
      <c r="B4" s="31"/>
      <c r="C4" s="32"/>
      <c r="D4" s="32"/>
      <c r="E4" s="32"/>
      <c r="F4" s="32"/>
      <c r="G4" s="32"/>
      <c r="H4" s="32"/>
      <c r="I4" s="32"/>
      <c r="L4" s="220" t="s">
        <v>0</v>
      </c>
      <c r="M4" s="220"/>
      <c r="N4" s="220"/>
      <c r="O4" s="220"/>
      <c r="P4" s="220"/>
      <c r="Q4" s="220"/>
      <c r="R4" s="220"/>
      <c r="S4" s="220"/>
      <c r="T4" s="33"/>
    </row>
    <row r="5" spans="2:20" ht="15.95" customHeight="1" x14ac:dyDescent="0.25">
      <c r="B5" s="31"/>
      <c r="C5" s="31"/>
      <c r="D5" s="31"/>
      <c r="L5" s="220"/>
      <c r="M5" s="220"/>
      <c r="N5" s="220"/>
      <c r="O5" s="220"/>
      <c r="P5" s="220"/>
      <c r="Q5" s="220"/>
      <c r="R5" s="220"/>
      <c r="S5" s="220"/>
      <c r="T5" s="33"/>
    </row>
    <row r="6" spans="2:20" ht="15.95" customHeight="1" x14ac:dyDescent="0.25">
      <c r="B6" s="216" t="str">
        <f>'Donnees Cartouche'!C4&amp;"Liaison Souterraine à "&amp;TEXT('Donnees Cartouche'!C5,"# ##0")&amp;" Numéro "&amp;'Donnees Cartouche'!C6&amp;CHAR(10)&amp;'Donnees Cartouche'!C7&amp;" - "&amp;'Donnees Cartouche'!C8</f>
        <v xml:space="preserve">Projet de Liaison Souterraine à 90 000 Volts Numéro 1
PALLUAU-ROCHE-SUR-YON (LA)-SIRMIERE
TRONCON: PALLUAU - Z (LA) BRANDE - </v>
      </c>
      <c r="C6" s="216"/>
      <c r="D6" s="216"/>
      <c r="E6" s="216"/>
      <c r="F6" s="216"/>
      <c r="G6" s="216"/>
      <c r="H6" s="216"/>
      <c r="I6" s="216"/>
      <c r="L6" s="34"/>
      <c r="M6" s="34"/>
      <c r="N6" s="34"/>
      <c r="O6" s="34"/>
      <c r="P6" s="34"/>
      <c r="Q6" s="34"/>
      <c r="R6" s="34"/>
      <c r="S6" s="34"/>
    </row>
    <row r="7" spans="2:20" ht="15.95" customHeight="1" x14ac:dyDescent="0.25">
      <c r="B7" s="216"/>
      <c r="C7" s="216"/>
      <c r="D7" s="216"/>
      <c r="E7" s="216"/>
      <c r="F7" s="216"/>
      <c r="G7" s="216"/>
      <c r="H7" s="216"/>
      <c r="I7" s="216"/>
      <c r="L7" s="35" t="s">
        <v>5</v>
      </c>
      <c r="M7" s="35" t="s">
        <v>6</v>
      </c>
      <c r="N7" s="218" t="s">
        <v>7</v>
      </c>
      <c r="O7" s="218"/>
      <c r="P7" s="218"/>
      <c r="Q7" s="35" t="s">
        <v>8</v>
      </c>
      <c r="R7" s="35" t="s">
        <v>10</v>
      </c>
      <c r="S7" s="35" t="s">
        <v>9</v>
      </c>
    </row>
    <row r="8" spans="2:20" ht="30.75" customHeight="1" x14ac:dyDescent="0.25">
      <c r="B8" s="216"/>
      <c r="C8" s="216"/>
      <c r="D8" s="216"/>
      <c r="E8" s="216"/>
      <c r="F8" s="216"/>
      <c r="G8" s="216"/>
      <c r="H8" s="216"/>
      <c r="I8" s="216"/>
      <c r="L8" s="43" t="str">
        <f>IF('Donnees Cartouche'!C11="","",TEXT('Donnees Cartouche'!C11,"jj/mm/aaaa"))</f>
        <v>16/09/2021</v>
      </c>
      <c r="M8" s="44" t="str">
        <f>IF('Donnees Cartouche'!C12="","",'Donnees Cartouche'!C12)</f>
        <v>A</v>
      </c>
      <c r="N8" s="221" t="str">
        <f>IF('Donnees Cartouche'!C13="","",'Donnees Cartouche'!C13)</f>
        <v>Fichier de géoréférencement APD</v>
      </c>
      <c r="O8" s="222"/>
      <c r="P8" s="223"/>
      <c r="Q8" s="44" t="str">
        <f>IF('Donnees Cartouche'!C14="","",'Donnees Cartouche'!C14)</f>
        <v>SPIE THEPAULT</v>
      </c>
      <c r="R8" s="44" t="str">
        <f>IF('Donnees Cartouche'!C15="","",'Donnees Cartouche'!C15)</f>
        <v>A.DI-CINO</v>
      </c>
      <c r="S8" s="44" t="str">
        <f>IF('Donnees Cartouche'!C16="","",'Donnees Cartouche'!C16)</f>
        <v>L.CHARIS</v>
      </c>
    </row>
    <row r="9" spans="2:20" ht="25.5" customHeight="1" x14ac:dyDescent="0.25">
      <c r="B9" s="36"/>
      <c r="C9" s="36"/>
      <c r="D9" s="36"/>
      <c r="E9" s="36"/>
      <c r="F9" s="36"/>
      <c r="G9" s="36"/>
      <c r="H9" s="36"/>
      <c r="I9" s="36"/>
      <c r="L9" s="43" t="str">
        <f>IF('Donnees Cartouche'!C19="","",TEXT('Donnees Cartouche'!C19,"jj/mm/aaaa"))</f>
        <v>30/08/2022</v>
      </c>
      <c r="M9" s="44" t="str">
        <f>IF('Donnees Cartouche'!C20="","",'Donnees Cartouche'!C20)</f>
        <v>B</v>
      </c>
      <c r="N9" s="221" t="str">
        <f>IF('Donnees Cartouche'!C21="","",'Donnees Cartouche'!C21)</f>
        <v>Fichier de géoréférencement CAE</v>
      </c>
      <c r="O9" s="222"/>
      <c r="P9" s="223"/>
      <c r="Q9" s="110" t="str">
        <f>IF('Donnees Cartouche'!C22="","",'Donnees Cartouche'!C22)</f>
        <v>SADERTELEC</v>
      </c>
      <c r="R9" s="44" t="str">
        <f>IF('Donnees Cartouche'!C23="","",'Donnees Cartouche'!C23)</f>
        <v>P.WAX</v>
      </c>
      <c r="S9" s="44" t="str">
        <f>IF('Donnees Cartouche'!C24="","",'Donnees Cartouche'!C24)</f>
        <v>A.CIGOLINI</v>
      </c>
    </row>
    <row r="10" spans="2:20" ht="25.5" customHeight="1" x14ac:dyDescent="0.25">
      <c r="B10" s="225" t="s">
        <v>4</v>
      </c>
      <c r="C10" s="225"/>
      <c r="D10" s="225"/>
      <c r="E10" s="225"/>
      <c r="F10" s="225"/>
      <c r="G10" s="225"/>
      <c r="H10" s="225"/>
      <c r="I10" s="225"/>
      <c r="L10" s="43" t="str">
        <f>IF('Donnees Cartouche'!C27="","",TEXT('Donnees Cartouche'!C27,"jj/mm/aaaa"))</f>
        <v/>
      </c>
      <c r="M10" s="44" t="str">
        <f>IF('Donnees Cartouche'!C28="","",'Donnees Cartouche'!C28)</f>
        <v/>
      </c>
      <c r="N10" s="221" t="str">
        <f>IF('Donnees Cartouche'!C29="","",'Donnees Cartouche'!C29)</f>
        <v/>
      </c>
      <c r="O10" s="222"/>
      <c r="P10" s="223"/>
      <c r="Q10" s="44" t="str">
        <f>IF('Donnees Cartouche'!C30="","",'Donnees Cartouche'!C30)</f>
        <v/>
      </c>
      <c r="R10" s="44" t="str">
        <f>IF('Donnees Cartouche'!C31="","",'Donnees Cartouche'!C31)</f>
        <v/>
      </c>
      <c r="S10" s="44" t="str">
        <f>IF('Donnees Cartouche'!C32="","",'Donnees Cartouche'!C32)</f>
        <v/>
      </c>
    </row>
    <row r="11" spans="2:20" ht="15.95" customHeight="1" x14ac:dyDescent="0.25">
      <c r="B11" s="225"/>
      <c r="C11" s="225"/>
      <c r="D11" s="225"/>
      <c r="E11" s="225"/>
      <c r="F11" s="225"/>
      <c r="G11" s="225"/>
      <c r="H11" s="225"/>
      <c r="I11" s="225"/>
      <c r="L11" s="43" t="str">
        <f>IF('Donnees Cartouche'!C35="","",TEXT('Donnees Cartouche'!C35,"jj/mm/aaaa"))</f>
        <v/>
      </c>
      <c r="M11" s="44" t="str">
        <f>IF('Donnees Cartouche'!C36="","",'Donnees Cartouche'!C36)</f>
        <v/>
      </c>
      <c r="N11" s="147" t="str">
        <f>IF('Donnees Cartouche'!C37="","",'Donnees Cartouche'!C37)</f>
        <v/>
      </c>
      <c r="O11" s="147"/>
      <c r="P11" s="147"/>
      <c r="Q11" s="44" t="str">
        <f>IF('Donnees Cartouche'!C38="","",'Donnees Cartouche'!C38)</f>
        <v/>
      </c>
      <c r="R11" s="44" t="str">
        <f>IF('Donnees Cartouche'!C39="","",'Donnees Cartouche'!C39)</f>
        <v/>
      </c>
      <c r="S11" s="44" t="str">
        <f>IF('Donnees Cartouche'!C40="","",'Donnees Cartouche'!C40)</f>
        <v/>
      </c>
    </row>
    <row r="12" spans="2:20" ht="15.95" customHeight="1" x14ac:dyDescent="0.25">
      <c r="C12" s="37"/>
      <c r="D12" s="37"/>
      <c r="E12" s="37"/>
      <c r="F12" s="37"/>
      <c r="G12" s="37"/>
      <c r="H12" s="37"/>
      <c r="I12" s="37"/>
      <c r="L12" s="43" t="str">
        <f>IF('Donnees Cartouche'!C43="","",TEXT('Donnees Cartouche'!C43,"jj/mm/aaaa"))</f>
        <v/>
      </c>
      <c r="M12" s="44" t="str">
        <f>IF('Donnees Cartouche'!C44="","",'Donnees Cartouche'!C44)</f>
        <v/>
      </c>
      <c r="N12" s="147" t="str">
        <f>IF('Donnees Cartouche'!C45="","",'Donnees Cartouche'!C45)</f>
        <v/>
      </c>
      <c r="O12" s="147"/>
      <c r="P12" s="147"/>
      <c r="Q12" s="44" t="str">
        <f>IF('Donnees Cartouche'!C46="","",'Donnees Cartouche'!C46)</f>
        <v/>
      </c>
      <c r="R12" s="44" t="str">
        <f>IF('Donnees Cartouche'!C47="","",'Donnees Cartouche'!C47)</f>
        <v/>
      </c>
      <c r="S12" s="44" t="str">
        <f>IF('Donnees Cartouche'!C48="","",'Donnees Cartouche'!C48)</f>
        <v/>
      </c>
    </row>
    <row r="13" spans="2:20" ht="15.95" customHeight="1" x14ac:dyDescent="0.25">
      <c r="B13" s="224" t="s">
        <v>14</v>
      </c>
      <c r="C13" s="224"/>
      <c r="D13" s="224"/>
      <c r="E13" s="224"/>
      <c r="F13" s="224"/>
      <c r="G13" s="224"/>
      <c r="H13" s="224"/>
      <c r="I13" s="224"/>
    </row>
    <row r="14" spans="2:20" ht="15.95" customHeight="1" x14ac:dyDescent="0.25">
      <c r="B14" s="224"/>
      <c r="C14" s="224"/>
      <c r="D14" s="224"/>
      <c r="E14" s="224"/>
      <c r="F14" s="224"/>
      <c r="G14" s="224"/>
      <c r="H14" s="224"/>
      <c r="I14" s="224"/>
      <c r="L14" s="138" t="s">
        <v>1</v>
      </c>
      <c r="M14" s="139"/>
      <c r="N14" s="139"/>
      <c r="O14" s="139"/>
      <c r="P14" s="140"/>
      <c r="Q14" s="129" t="str">
        <f>'Donnees Cartouche'!C52&amp;CHAR(10)&amp;'Donnees Cartouche'!C53&amp;CHAR(10)&amp;'Donnees Cartouche'!C56</f>
        <v>GEOFIT EXPERT
Rodolphe LEAUTE
1, route de Gachet 44307 NANTES</v>
      </c>
      <c r="R14" s="130"/>
      <c r="S14" s="131"/>
    </row>
    <row r="15" spans="2:20" ht="15.95" customHeight="1" x14ac:dyDescent="0.25">
      <c r="B15" s="161" t="s">
        <v>3</v>
      </c>
      <c r="C15" s="162"/>
      <c r="D15" s="163"/>
      <c r="E15" s="177" t="s">
        <v>46</v>
      </c>
      <c r="F15" s="178"/>
      <c r="G15" s="178"/>
      <c r="H15" s="178"/>
      <c r="I15" s="179"/>
      <c r="L15" s="141"/>
      <c r="M15" s="142"/>
      <c r="N15" s="142"/>
      <c r="O15" s="142"/>
      <c r="P15" s="143"/>
      <c r="Q15" s="132"/>
      <c r="R15" s="133"/>
      <c r="S15" s="134"/>
    </row>
    <row r="16" spans="2:20" ht="15.95" customHeight="1" x14ac:dyDescent="0.25">
      <c r="B16" s="167"/>
      <c r="C16" s="168"/>
      <c r="D16" s="169"/>
      <c r="E16" s="180"/>
      <c r="F16" s="181"/>
      <c r="G16" s="181"/>
      <c r="H16" s="181"/>
      <c r="I16" s="182"/>
      <c r="L16" s="141"/>
      <c r="M16" s="142"/>
      <c r="N16" s="142"/>
      <c r="O16" s="142"/>
      <c r="P16" s="143"/>
      <c r="Q16" s="132"/>
      <c r="R16" s="133"/>
      <c r="S16" s="134"/>
    </row>
    <row r="17" spans="2:19" ht="15.95" customHeight="1" x14ac:dyDescent="0.25">
      <c r="B17" s="235" t="s">
        <v>51</v>
      </c>
      <c r="C17" s="236"/>
      <c r="D17" s="237"/>
      <c r="E17" s="238" t="s">
        <v>53</v>
      </c>
      <c r="F17" s="239"/>
      <c r="G17" s="239"/>
      <c r="H17" s="239"/>
      <c r="I17" s="240"/>
      <c r="L17" s="141"/>
      <c r="M17" s="142"/>
      <c r="N17" s="142"/>
      <c r="O17" s="142"/>
      <c r="P17" s="143"/>
      <c r="Q17" s="132"/>
      <c r="R17" s="133"/>
      <c r="S17" s="134"/>
    </row>
    <row r="18" spans="2:19" ht="30.75" customHeight="1" x14ac:dyDescent="0.25">
      <c r="B18" s="226" t="s">
        <v>16</v>
      </c>
      <c r="C18" s="227"/>
      <c r="D18" s="228"/>
      <c r="E18" s="177" t="s">
        <v>42</v>
      </c>
      <c r="F18" s="178"/>
      <c r="G18" s="178"/>
      <c r="H18" s="178"/>
      <c r="I18" s="179"/>
      <c r="L18" s="141"/>
      <c r="M18" s="142"/>
      <c r="N18" s="142"/>
      <c r="O18" s="142"/>
      <c r="P18" s="143"/>
      <c r="Q18" s="135" t="str">
        <f>'Donnees Cartouche'!C54&amp;CHAR(10)&amp;'Donnees Cartouche'!C55</f>
        <v xml:space="preserve">
</v>
      </c>
      <c r="R18" s="136"/>
      <c r="S18" s="137"/>
    </row>
    <row r="19" spans="2:19" ht="15.95" customHeight="1" x14ac:dyDescent="0.25">
      <c r="B19" s="229"/>
      <c r="C19" s="230"/>
      <c r="D19" s="231"/>
      <c r="E19" s="210"/>
      <c r="F19" s="211"/>
      <c r="G19" s="211"/>
      <c r="H19" s="211"/>
      <c r="I19" s="212"/>
      <c r="L19" s="127" t="s">
        <v>133</v>
      </c>
      <c r="M19" s="148"/>
      <c r="N19" s="148"/>
      <c r="O19" s="148"/>
      <c r="P19" s="148"/>
      <c r="Q19" s="128" t="str">
        <f>IF('Donnees Cartouche'!C59="",'Donnees Cartouche'!C58&amp;"",'Donnees Cartouche'!C58&amp;CHAR(10)&amp;TEXT('Donnees Cartouche'!C59,"jj/mm/aaaa"))</f>
        <v/>
      </c>
      <c r="R19" s="128"/>
      <c r="S19" s="128"/>
    </row>
    <row r="20" spans="2:19" ht="15.95" customHeight="1" x14ac:dyDescent="0.25">
      <c r="B20" s="232"/>
      <c r="C20" s="233"/>
      <c r="D20" s="234"/>
      <c r="E20" s="180"/>
      <c r="F20" s="181"/>
      <c r="G20" s="181"/>
      <c r="H20" s="181"/>
      <c r="I20" s="182"/>
      <c r="L20" s="148"/>
      <c r="M20" s="148"/>
      <c r="N20" s="148"/>
      <c r="O20" s="148"/>
      <c r="P20" s="148"/>
      <c r="Q20" s="128"/>
      <c r="R20" s="128"/>
      <c r="S20" s="128"/>
    </row>
    <row r="21" spans="2:19" ht="15.95" customHeight="1" x14ac:dyDescent="0.25">
      <c r="B21" s="241" t="s">
        <v>52</v>
      </c>
      <c r="C21" s="241"/>
      <c r="D21" s="241"/>
      <c r="E21" s="242" t="s">
        <v>41</v>
      </c>
      <c r="F21" s="242"/>
      <c r="G21" s="242"/>
      <c r="H21" s="242"/>
      <c r="I21" s="242"/>
      <c r="L21" s="148"/>
      <c r="M21" s="148"/>
      <c r="N21" s="148"/>
      <c r="O21" s="148"/>
      <c r="P21" s="148"/>
      <c r="Q21" s="128"/>
      <c r="R21" s="128"/>
      <c r="S21" s="128"/>
    </row>
    <row r="22" spans="2:19" ht="15.95" customHeight="1" x14ac:dyDescent="0.25">
      <c r="B22" s="149" t="s">
        <v>29</v>
      </c>
      <c r="C22" s="150"/>
      <c r="D22" s="151"/>
      <c r="E22" s="177" t="s">
        <v>50</v>
      </c>
      <c r="F22" s="178"/>
      <c r="G22" s="178"/>
      <c r="H22" s="178"/>
      <c r="I22" s="179"/>
      <c r="J22" s="28"/>
      <c r="L22" s="189" t="s">
        <v>132</v>
      </c>
      <c r="M22" s="190"/>
      <c r="N22" s="190"/>
      <c r="O22" s="190"/>
      <c r="P22" s="191"/>
      <c r="Q22" s="129" t="str">
        <f>'Donnees Cartouche'!C61&amp;CHAR(10)&amp;'Donnees Cartouche'!C62&amp;CHAR(10)&amp;'Donnees Cartouche'!C63&amp;CHAR(10)&amp;'Donnees Cartouche'!C64</f>
        <v xml:space="preserve">GPS
SPECTRA
SP80
</v>
      </c>
      <c r="R22" s="130"/>
      <c r="S22" s="131"/>
    </row>
    <row r="23" spans="2:19" ht="15.95" customHeight="1" x14ac:dyDescent="0.25">
      <c r="B23" s="152"/>
      <c r="C23" s="153"/>
      <c r="D23" s="154"/>
      <c r="E23" s="210"/>
      <c r="F23" s="211"/>
      <c r="G23" s="211"/>
      <c r="H23" s="211"/>
      <c r="I23" s="212"/>
      <c r="J23" s="28"/>
      <c r="L23" s="192"/>
      <c r="M23" s="193"/>
      <c r="N23" s="193"/>
      <c r="O23" s="193"/>
      <c r="P23" s="194"/>
      <c r="Q23" s="132"/>
      <c r="R23" s="133"/>
      <c r="S23" s="134"/>
    </row>
    <row r="24" spans="2:19" ht="15.95" customHeight="1" x14ac:dyDescent="0.25">
      <c r="B24" s="152"/>
      <c r="C24" s="153"/>
      <c r="D24" s="154"/>
      <c r="E24" s="210"/>
      <c r="F24" s="211"/>
      <c r="G24" s="211"/>
      <c r="H24" s="211"/>
      <c r="I24" s="212"/>
      <c r="J24" s="28"/>
      <c r="L24" s="192"/>
      <c r="M24" s="193"/>
      <c r="N24" s="193"/>
      <c r="O24" s="193"/>
      <c r="P24" s="194"/>
      <c r="Q24" s="132"/>
      <c r="R24" s="133"/>
      <c r="S24" s="134"/>
    </row>
    <row r="25" spans="2:19" ht="15.95" customHeight="1" x14ac:dyDescent="0.25">
      <c r="B25" s="152"/>
      <c r="C25" s="153"/>
      <c r="D25" s="154"/>
      <c r="E25" s="210"/>
      <c r="F25" s="211"/>
      <c r="G25" s="211"/>
      <c r="H25" s="211"/>
      <c r="I25" s="212"/>
      <c r="L25" s="192"/>
      <c r="M25" s="193"/>
      <c r="N25" s="193"/>
      <c r="O25" s="193"/>
      <c r="P25" s="194"/>
      <c r="Q25" s="132"/>
      <c r="R25" s="133"/>
      <c r="S25" s="134"/>
    </row>
    <row r="26" spans="2:19" ht="15.95" customHeight="1" x14ac:dyDescent="0.25">
      <c r="B26" s="155"/>
      <c r="C26" s="156"/>
      <c r="D26" s="157"/>
      <c r="E26" s="180"/>
      <c r="F26" s="181"/>
      <c r="G26" s="181"/>
      <c r="H26" s="181"/>
      <c r="I26" s="182"/>
      <c r="L26" s="192"/>
      <c r="M26" s="193"/>
      <c r="N26" s="193"/>
      <c r="O26" s="193"/>
      <c r="P26" s="194"/>
      <c r="Q26" s="132"/>
      <c r="R26" s="133"/>
      <c r="S26" s="134"/>
    </row>
    <row r="27" spans="2:19" ht="15.95" customHeight="1" x14ac:dyDescent="0.25">
      <c r="B27" s="170" t="s">
        <v>17</v>
      </c>
      <c r="C27" s="171"/>
      <c r="D27" s="172"/>
      <c r="E27" s="177" t="s">
        <v>19</v>
      </c>
      <c r="F27" s="178"/>
      <c r="G27" s="178"/>
      <c r="H27" s="178"/>
      <c r="I27" s="179"/>
      <c r="L27" s="195"/>
      <c r="M27" s="196"/>
      <c r="N27" s="196"/>
      <c r="O27" s="196"/>
      <c r="P27" s="197"/>
      <c r="Q27" s="135"/>
      <c r="R27" s="136"/>
      <c r="S27" s="137"/>
    </row>
    <row r="28" spans="2:19" ht="15.95" customHeight="1" x14ac:dyDescent="0.25">
      <c r="B28" s="173"/>
      <c r="C28" s="174"/>
      <c r="D28" s="175"/>
      <c r="E28" s="180"/>
      <c r="F28" s="181"/>
      <c r="G28" s="181"/>
      <c r="H28" s="181"/>
      <c r="I28" s="182"/>
      <c r="L28" s="119" t="s">
        <v>131</v>
      </c>
      <c r="M28" s="120"/>
      <c r="N28" s="120"/>
      <c r="O28" s="120"/>
      <c r="P28" s="121"/>
      <c r="Q28" s="213" t="str">
        <f>IF(AND('Donnees Cartouche'!C66="",'Donnees Cartouche'!C67=""),"","Du "&amp;TEXT('Donnees Cartouche'!C66,"jj/mm/aaaa")&amp;" au "&amp;TEXT('Donnees Cartouche'!C67,"jj/mm/aaaa"))</f>
        <v>Du 04/07/2022 au 12/08/2022</v>
      </c>
      <c r="R28" s="214"/>
      <c r="S28" s="215"/>
    </row>
    <row r="29" spans="2:19" ht="15.95" customHeight="1" x14ac:dyDescent="0.25">
      <c r="B29" s="161" t="s">
        <v>18</v>
      </c>
      <c r="C29" s="162"/>
      <c r="D29" s="163"/>
      <c r="E29" s="207" t="s">
        <v>15</v>
      </c>
      <c r="F29" s="208"/>
      <c r="G29" s="208"/>
      <c r="H29" s="208"/>
      <c r="I29" s="209"/>
    </row>
    <row r="30" spans="2:19" ht="15.95" customHeight="1" x14ac:dyDescent="0.25">
      <c r="B30" s="164"/>
      <c r="C30" s="165"/>
      <c r="D30" s="166"/>
      <c r="E30" s="158" t="s">
        <v>48</v>
      </c>
      <c r="F30" s="159"/>
      <c r="G30" s="159"/>
      <c r="H30" s="159"/>
      <c r="I30" s="160"/>
      <c r="L30" s="198" t="str">
        <f>IF('Donnees Cartouche'!C70="","",'Donnees Cartouche'!C70)</f>
        <v/>
      </c>
      <c r="M30" s="199"/>
      <c r="N30" s="199"/>
      <c r="O30" s="199"/>
      <c r="P30" s="199"/>
      <c r="Q30" s="199"/>
      <c r="R30" s="199"/>
      <c r="S30" s="200"/>
    </row>
    <row r="31" spans="2:19" ht="15.95" customHeight="1" x14ac:dyDescent="0.25">
      <c r="B31" s="164"/>
      <c r="C31" s="165"/>
      <c r="D31" s="166"/>
      <c r="E31" s="183" t="s">
        <v>49</v>
      </c>
      <c r="F31" s="184"/>
      <c r="G31" s="184"/>
      <c r="H31" s="184"/>
      <c r="I31" s="185"/>
      <c r="L31" s="201"/>
      <c r="M31" s="202"/>
      <c r="N31" s="202"/>
      <c r="O31" s="202"/>
      <c r="P31" s="202"/>
      <c r="Q31" s="202"/>
      <c r="R31" s="202"/>
      <c r="S31" s="203"/>
    </row>
    <row r="32" spans="2:19" ht="15.95" customHeight="1" x14ac:dyDescent="0.25">
      <c r="B32" s="167"/>
      <c r="C32" s="168"/>
      <c r="D32" s="169"/>
      <c r="E32" s="186"/>
      <c r="F32" s="187"/>
      <c r="G32" s="187"/>
      <c r="H32" s="187"/>
      <c r="I32" s="188"/>
      <c r="L32" s="204"/>
      <c r="M32" s="205"/>
      <c r="N32" s="205"/>
      <c r="O32" s="205"/>
      <c r="P32" s="205"/>
      <c r="Q32" s="205"/>
      <c r="R32" s="205"/>
      <c r="S32" s="206"/>
    </row>
    <row r="33" spans="2:19" ht="15.95" customHeight="1" x14ac:dyDescent="0.25">
      <c r="B33" s="176" t="s">
        <v>20</v>
      </c>
      <c r="C33" s="176"/>
      <c r="D33" s="176"/>
      <c r="E33" s="248" t="s">
        <v>22</v>
      </c>
      <c r="F33" s="248"/>
      <c r="G33" s="248"/>
      <c r="H33" s="248"/>
      <c r="I33" s="248"/>
      <c r="L33" s="38"/>
      <c r="M33" s="38"/>
      <c r="N33" s="38"/>
      <c r="O33" s="38"/>
      <c r="P33" s="38"/>
      <c r="Q33" s="38"/>
      <c r="R33" s="38"/>
      <c r="S33" s="38"/>
    </row>
    <row r="34" spans="2:19" ht="15.95" customHeight="1" x14ac:dyDescent="0.25">
      <c r="B34" s="176" t="s">
        <v>21</v>
      </c>
      <c r="C34" s="176"/>
      <c r="D34" s="176"/>
      <c r="E34" s="248" t="s">
        <v>23</v>
      </c>
      <c r="F34" s="248"/>
      <c r="G34" s="248"/>
      <c r="H34" s="248"/>
      <c r="I34" s="248"/>
      <c r="L34" s="249" t="s">
        <v>2</v>
      </c>
      <c r="M34" s="250"/>
      <c r="N34" s="250"/>
      <c r="O34" s="250"/>
      <c r="P34" s="251"/>
      <c r="Q34" s="129" t="str">
        <f>'Donnees Cartouche'!C74&amp;CHAR(10)&amp;'Donnees Cartouche'!C75&amp;CHAR(10)&amp;'Donnees Cartouche'!C76</f>
        <v xml:space="preserve">
</v>
      </c>
      <c r="R34" s="130"/>
      <c r="S34" s="131"/>
    </row>
    <row r="35" spans="2:19" ht="15.95" customHeight="1" x14ac:dyDescent="0.25">
      <c r="B35" s="39"/>
      <c r="C35" s="39"/>
      <c r="D35" s="39"/>
      <c r="E35" s="39"/>
      <c r="F35" s="39"/>
      <c r="G35" s="40"/>
      <c r="H35" s="40"/>
      <c r="I35" s="40"/>
      <c r="L35" s="252"/>
      <c r="M35" s="253"/>
      <c r="N35" s="253"/>
      <c r="O35" s="253"/>
      <c r="P35" s="254"/>
      <c r="Q35" s="132"/>
      <c r="R35" s="133"/>
      <c r="S35" s="134"/>
    </row>
    <row r="36" spans="2:19" ht="15.95" customHeight="1" x14ac:dyDescent="0.25">
      <c r="B36" s="224" t="s">
        <v>43</v>
      </c>
      <c r="C36" s="224"/>
      <c r="D36" s="224"/>
      <c r="E36" s="224"/>
      <c r="F36" s="224"/>
      <c r="G36" s="224"/>
      <c r="H36" s="224"/>
      <c r="I36" s="224"/>
      <c r="L36" s="252"/>
      <c r="M36" s="253"/>
      <c r="N36" s="253"/>
      <c r="O36" s="253"/>
      <c r="P36" s="254"/>
      <c r="Q36" s="132"/>
      <c r="R36" s="133"/>
      <c r="S36" s="134"/>
    </row>
    <row r="37" spans="2:19" ht="15.95" customHeight="1" x14ac:dyDescent="0.25">
      <c r="B37" s="224"/>
      <c r="C37" s="224"/>
      <c r="D37" s="224"/>
      <c r="E37" s="224"/>
      <c r="F37" s="224"/>
      <c r="G37" s="224"/>
      <c r="H37" s="224"/>
      <c r="I37" s="224"/>
      <c r="L37" s="252"/>
      <c r="M37" s="253"/>
      <c r="N37" s="253"/>
      <c r="O37" s="253"/>
      <c r="P37" s="254"/>
      <c r="Q37" s="132"/>
      <c r="R37" s="133"/>
      <c r="S37" s="134"/>
    </row>
    <row r="38" spans="2:19" ht="15.95" customHeight="1" x14ac:dyDescent="0.25">
      <c r="B38" s="243" t="s">
        <v>24</v>
      </c>
      <c r="C38" s="244"/>
      <c r="D38" s="244"/>
      <c r="E38" s="244"/>
      <c r="F38" s="244"/>
      <c r="G38" s="245"/>
      <c r="H38" s="246" t="s">
        <v>25</v>
      </c>
      <c r="I38" s="247"/>
      <c r="L38" s="255"/>
      <c r="M38" s="256"/>
      <c r="N38" s="256"/>
      <c r="O38" s="256"/>
      <c r="P38" s="257"/>
      <c r="Q38" s="135"/>
      <c r="R38" s="136"/>
      <c r="S38" s="137"/>
    </row>
    <row r="39" spans="2:19" ht="15.95" customHeight="1" x14ac:dyDescent="0.25">
      <c r="B39" s="125" t="s">
        <v>26</v>
      </c>
      <c r="C39" s="125"/>
      <c r="D39" s="125"/>
      <c r="E39" s="125"/>
      <c r="F39" s="125"/>
      <c r="G39" s="125"/>
      <c r="H39" s="126" t="s">
        <v>27</v>
      </c>
      <c r="I39" s="126"/>
      <c r="L39" s="127" t="s">
        <v>134</v>
      </c>
      <c r="M39" s="127"/>
      <c r="N39" s="127"/>
      <c r="O39" s="127"/>
      <c r="P39" s="127"/>
      <c r="Q39" s="128" t="str">
        <f>IF('Donnees Cartouche'!C79="",'Donnees Cartouche'!C78&amp;"",'Donnees Cartouche'!C78&amp;CHAR(10)&amp;TEXT('Donnees Cartouche'!C79,"jj/mm/aaaa"))</f>
        <v/>
      </c>
      <c r="R39" s="128"/>
      <c r="S39" s="128"/>
    </row>
    <row r="40" spans="2:19" ht="15.95" customHeight="1" x14ac:dyDescent="0.25">
      <c r="B40" s="125" t="s">
        <v>28</v>
      </c>
      <c r="C40" s="125"/>
      <c r="D40" s="125"/>
      <c r="E40" s="125"/>
      <c r="F40" s="125"/>
      <c r="G40" s="125"/>
      <c r="H40" s="126" t="s">
        <v>29</v>
      </c>
      <c r="I40" s="126"/>
      <c r="L40" s="127"/>
      <c r="M40" s="127"/>
      <c r="N40" s="127"/>
      <c r="O40" s="127"/>
      <c r="P40" s="127"/>
      <c r="Q40" s="128"/>
      <c r="R40" s="128"/>
      <c r="S40" s="128"/>
    </row>
    <row r="41" spans="2:19" ht="15.95" customHeight="1" x14ac:dyDescent="0.25">
      <c r="B41" s="125" t="s">
        <v>30</v>
      </c>
      <c r="C41" s="125"/>
      <c r="D41" s="125"/>
      <c r="E41" s="125"/>
      <c r="F41" s="125"/>
      <c r="G41" s="125"/>
      <c r="H41" s="126" t="s">
        <v>31</v>
      </c>
      <c r="I41" s="126"/>
      <c r="L41" s="127"/>
      <c r="M41" s="127"/>
      <c r="N41" s="127"/>
      <c r="O41" s="127"/>
      <c r="P41" s="127"/>
      <c r="Q41" s="128"/>
      <c r="R41" s="128"/>
      <c r="S41" s="128"/>
    </row>
    <row r="42" spans="2:19" ht="15.95" customHeight="1" x14ac:dyDescent="0.25">
      <c r="B42" s="125" t="s">
        <v>32</v>
      </c>
      <c r="C42" s="125"/>
      <c r="D42" s="125"/>
      <c r="E42" s="125"/>
      <c r="F42" s="125"/>
      <c r="G42" s="125"/>
      <c r="H42" s="126" t="s">
        <v>33</v>
      </c>
      <c r="I42" s="126"/>
      <c r="L42" s="138" t="s">
        <v>11</v>
      </c>
      <c r="M42" s="139"/>
      <c r="N42" s="139"/>
      <c r="O42" s="139"/>
      <c r="P42" s="140"/>
      <c r="Q42" s="129" t="str">
        <f>'Donnees Cartouche'!C81&amp;CHAR(10)&amp;'Donnees Cartouche'!C82&amp;CHAR(10)&amp;'Donnees Cartouche'!C83&amp;CHAR(10)&amp;'Donnees Cartouche'!C84</f>
        <v xml:space="preserve">
</v>
      </c>
      <c r="R42" s="130"/>
      <c r="S42" s="131"/>
    </row>
    <row r="43" spans="2:19" ht="15.95" customHeight="1" x14ac:dyDescent="0.25">
      <c r="B43" s="125" t="s">
        <v>34</v>
      </c>
      <c r="C43" s="125"/>
      <c r="D43" s="125"/>
      <c r="E43" s="125"/>
      <c r="F43" s="125"/>
      <c r="G43" s="125"/>
      <c r="H43" s="126" t="s">
        <v>45</v>
      </c>
      <c r="I43" s="126"/>
      <c r="L43" s="141"/>
      <c r="M43" s="142"/>
      <c r="N43" s="142"/>
      <c r="O43" s="142"/>
      <c r="P43" s="143"/>
      <c r="Q43" s="132"/>
      <c r="R43" s="133"/>
      <c r="S43" s="134"/>
    </row>
    <row r="44" spans="2:19" ht="15.95" customHeight="1" x14ac:dyDescent="0.25">
      <c r="B44" s="125" t="s">
        <v>35</v>
      </c>
      <c r="C44" s="125"/>
      <c r="D44" s="125"/>
      <c r="E44" s="125"/>
      <c r="F44" s="125"/>
      <c r="G44" s="125"/>
      <c r="H44" s="126" t="s">
        <v>44</v>
      </c>
      <c r="I44" s="126"/>
      <c r="L44" s="141"/>
      <c r="M44" s="142"/>
      <c r="N44" s="142"/>
      <c r="O44" s="142"/>
      <c r="P44" s="143"/>
      <c r="Q44" s="132"/>
      <c r="R44" s="133"/>
      <c r="S44" s="134"/>
    </row>
    <row r="45" spans="2:19" ht="15.95" customHeight="1" x14ac:dyDescent="0.25">
      <c r="B45" s="125" t="s">
        <v>36</v>
      </c>
      <c r="C45" s="125"/>
      <c r="D45" s="125"/>
      <c r="E45" s="125"/>
      <c r="F45" s="125"/>
      <c r="G45" s="125"/>
      <c r="H45" s="126" t="s">
        <v>37</v>
      </c>
      <c r="I45" s="126"/>
      <c r="L45" s="141"/>
      <c r="M45" s="142"/>
      <c r="N45" s="142"/>
      <c r="O45" s="142"/>
      <c r="P45" s="143"/>
      <c r="Q45" s="132"/>
      <c r="R45" s="133"/>
      <c r="S45" s="134"/>
    </row>
    <row r="46" spans="2:19" ht="15.95" customHeight="1" x14ac:dyDescent="0.25">
      <c r="B46" s="125" t="s">
        <v>38</v>
      </c>
      <c r="C46" s="125"/>
      <c r="D46" s="125"/>
      <c r="E46" s="125"/>
      <c r="F46" s="125"/>
      <c r="G46" s="125"/>
      <c r="H46" s="126" t="s">
        <v>39</v>
      </c>
      <c r="I46" s="126"/>
      <c r="L46" s="141"/>
      <c r="M46" s="142"/>
      <c r="N46" s="142"/>
      <c r="O46" s="142"/>
      <c r="P46" s="143"/>
      <c r="Q46" s="132" t="str">
        <f>'Donnees Cartouche'!C86&amp;CHAR(10)&amp;'Donnees Cartouche'!C87&amp;CHAR(10)&amp;'Donnees Cartouche'!C88&amp;CHAR(10)&amp;'Donnees Cartouche'!C89</f>
        <v xml:space="preserve">
</v>
      </c>
      <c r="R46" s="133"/>
      <c r="S46" s="134"/>
    </row>
    <row r="47" spans="2:19" ht="15.95" customHeight="1" x14ac:dyDescent="0.25">
      <c r="B47" s="125" t="s">
        <v>40</v>
      </c>
      <c r="C47" s="125"/>
      <c r="D47" s="125"/>
      <c r="E47" s="125"/>
      <c r="F47" s="125"/>
      <c r="G47" s="125"/>
      <c r="H47" s="126" t="s">
        <v>47</v>
      </c>
      <c r="I47" s="126"/>
      <c r="L47" s="141"/>
      <c r="M47" s="142"/>
      <c r="N47" s="142"/>
      <c r="O47" s="142"/>
      <c r="P47" s="143"/>
      <c r="Q47" s="132"/>
      <c r="R47" s="133"/>
      <c r="S47" s="134"/>
    </row>
    <row r="48" spans="2:19" ht="15.95" customHeight="1" x14ac:dyDescent="0.25">
      <c r="J48" s="28"/>
      <c r="L48" s="141"/>
      <c r="M48" s="142"/>
      <c r="N48" s="142"/>
      <c r="O48" s="142"/>
      <c r="P48" s="143"/>
      <c r="Q48" s="132"/>
      <c r="R48" s="133"/>
      <c r="S48" s="134"/>
    </row>
    <row r="49" spans="2:20" ht="15.95" customHeight="1" x14ac:dyDescent="0.25">
      <c r="B49" s="148" t="s">
        <v>13</v>
      </c>
      <c r="C49" s="148"/>
      <c r="D49" s="147" t="str">
        <f ca="1">LEFT(MID(CELL("nomfichier"),FIND("[",CELL("nomfichier"))+1,FIND("]",CELL("nomfichier"))-FIND("[",CELL("nomfichier"))-1),SEARCH("µ",SUBSTITUTE(MID(CELL("nomfichier"),FIND("[",CELL("nomfichier"))+1,FIND("]",CELL("nomfichier"))-FIND("[",CELL("nomfichier"))-1),".","µ",LEN(MID(CELL("nomfichier"),FIND("[",CELL("nomfichier"))+1,FIND("]",CELL("nomfichier"))-FIND("[",CELL("nomfichier"))-1))-LEN(SUBSTITUTE(MID(CELL("nomfichier"),FIND("[",CELL("nomfichier"))+1,FIND("]",CELL("nomfichier"))-FIND("[",CELL("nomfichier"))-1),".",""))))-1)</f>
        <v>Copie de O-OL-PALLUL41ZBRAN-LSFG-P168-P169-B</v>
      </c>
      <c r="E49" s="147"/>
      <c r="F49" s="147"/>
      <c r="G49" s="147"/>
      <c r="H49" s="147"/>
      <c r="I49" s="147"/>
      <c r="J49" s="28"/>
      <c r="L49" s="144"/>
      <c r="M49" s="145"/>
      <c r="N49" s="145"/>
      <c r="O49" s="145"/>
      <c r="P49" s="146"/>
      <c r="Q49" s="135"/>
      <c r="R49" s="136"/>
      <c r="S49" s="137"/>
    </row>
    <row r="50" spans="2:20" ht="15.75" customHeight="1" x14ac:dyDescent="0.25">
      <c r="B50" s="148"/>
      <c r="C50" s="148"/>
      <c r="D50" s="147"/>
      <c r="E50" s="147"/>
      <c r="F50" s="147"/>
      <c r="G50" s="147"/>
      <c r="H50" s="147"/>
      <c r="I50" s="147"/>
      <c r="L50" s="119" t="s">
        <v>12</v>
      </c>
      <c r="M50" s="120"/>
      <c r="N50" s="120"/>
      <c r="O50" s="120"/>
      <c r="P50" s="121"/>
      <c r="Q50" s="122" t="str">
        <f>IF(AND('Donnees Cartouche'!C91="",'Donnees Cartouche'!C92=""),"","Du "&amp;TEXT('Donnees Cartouche'!C91,"jj/mm/aaaa")&amp;" au "&amp;TEXT('Donnees Cartouche'!C92,"jj/mm/aaaa"))</f>
        <v/>
      </c>
      <c r="R50" s="123"/>
      <c r="S50" s="124"/>
    </row>
    <row r="51" spans="2:20" ht="15.95" customHeight="1" x14ac:dyDescent="0.25">
      <c r="H51" s="41"/>
      <c r="I51" s="42"/>
    </row>
    <row r="52" spans="2:20" ht="15.95" customHeight="1" x14ac:dyDescent="0.25"/>
    <row r="53" spans="2:20" ht="15.95" customHeight="1" x14ac:dyDescent="0.25"/>
    <row r="54" spans="2:20" ht="15.95" customHeight="1" x14ac:dyDescent="0.25"/>
    <row r="55" spans="2:20" ht="15.95" customHeight="1" x14ac:dyDescent="0.25">
      <c r="T55" s="28"/>
    </row>
    <row r="56" spans="2:20" ht="15.95" customHeight="1" x14ac:dyDescent="0.25">
      <c r="T56" s="28"/>
    </row>
    <row r="57" spans="2:20" ht="15.95" customHeight="1" x14ac:dyDescent="0.25"/>
    <row r="58" spans="2:20" ht="15.95" customHeight="1" x14ac:dyDescent="0.25"/>
    <row r="59" spans="2:20" ht="15.95" customHeight="1" x14ac:dyDescent="0.25"/>
    <row r="60" spans="2:20" ht="15.95" customHeight="1" x14ac:dyDescent="0.25"/>
    <row r="61" spans="2:20" ht="15.95" customHeight="1" x14ac:dyDescent="0.25"/>
    <row r="62" spans="2:20" ht="15.95" customHeight="1" x14ac:dyDescent="0.25"/>
    <row r="63" spans="2:20" ht="15.95" customHeight="1" x14ac:dyDescent="0.25"/>
  </sheetData>
  <mergeCells count="74">
    <mergeCell ref="B38:G38"/>
    <mergeCell ref="H38:I38"/>
    <mergeCell ref="E33:I33"/>
    <mergeCell ref="Q34:S38"/>
    <mergeCell ref="L34:P38"/>
    <mergeCell ref="B36:I37"/>
    <mergeCell ref="E34:I34"/>
    <mergeCell ref="B34:D34"/>
    <mergeCell ref="Q19:S21"/>
    <mergeCell ref="B10:I11"/>
    <mergeCell ref="B18:D20"/>
    <mergeCell ref="E18:I20"/>
    <mergeCell ref="E15:I16"/>
    <mergeCell ref="N11:P11"/>
    <mergeCell ref="B17:D17"/>
    <mergeCell ref="E17:I17"/>
    <mergeCell ref="B15:D16"/>
    <mergeCell ref="L19:P21"/>
    <mergeCell ref="B21:D21"/>
    <mergeCell ref="E21:I21"/>
    <mergeCell ref="Q14:S17"/>
    <mergeCell ref="B6:I8"/>
    <mergeCell ref="C2:I3"/>
    <mergeCell ref="N7:P7"/>
    <mergeCell ref="Q18:S18"/>
    <mergeCell ref="L14:P18"/>
    <mergeCell ref="L2:S3"/>
    <mergeCell ref="L4:S5"/>
    <mergeCell ref="N8:P8"/>
    <mergeCell ref="N9:P9"/>
    <mergeCell ref="N10:P10"/>
    <mergeCell ref="N12:P12"/>
    <mergeCell ref="B13:I14"/>
    <mergeCell ref="Q22:S27"/>
    <mergeCell ref="L22:P27"/>
    <mergeCell ref="L30:S32"/>
    <mergeCell ref="E29:I29"/>
    <mergeCell ref="E22:I26"/>
    <mergeCell ref="L28:P28"/>
    <mergeCell ref="Q28:S28"/>
    <mergeCell ref="B22:D26"/>
    <mergeCell ref="E30:I30"/>
    <mergeCell ref="B29:D32"/>
    <mergeCell ref="B27:D28"/>
    <mergeCell ref="B33:D33"/>
    <mergeCell ref="E27:I28"/>
    <mergeCell ref="E31:I32"/>
    <mergeCell ref="H41:I41"/>
    <mergeCell ref="H47:I47"/>
    <mergeCell ref="H42:I42"/>
    <mergeCell ref="B42:G42"/>
    <mergeCell ref="B43:G43"/>
    <mergeCell ref="B44:G44"/>
    <mergeCell ref="B46:G46"/>
    <mergeCell ref="H43:I43"/>
    <mergeCell ref="B47:G47"/>
    <mergeCell ref="H44:I44"/>
    <mergeCell ref="H45:I45"/>
    <mergeCell ref="L50:P50"/>
    <mergeCell ref="Q50:S50"/>
    <mergeCell ref="B39:G39"/>
    <mergeCell ref="B40:G40"/>
    <mergeCell ref="B41:G41"/>
    <mergeCell ref="H39:I39"/>
    <mergeCell ref="H40:I40"/>
    <mergeCell ref="L39:P41"/>
    <mergeCell ref="Q39:S41"/>
    <mergeCell ref="Q42:S45"/>
    <mergeCell ref="Q46:S49"/>
    <mergeCell ref="L42:P49"/>
    <mergeCell ref="H46:I46"/>
    <mergeCell ref="B45:G45"/>
    <mergeCell ref="D49:I50"/>
    <mergeCell ref="B49:C50"/>
  </mergeCells>
  <phoneticPr fontId="0" type="noConversion"/>
  <printOptions horizontalCentered="1"/>
  <pageMargins left="0" right="0" top="0" bottom="0" header="0" footer="0"/>
  <pageSetup paperSize="9" scale="90" orientation="portrait" r:id="rId1"/>
  <colBreaks count="1" manualBreakCount="1">
    <brk id="10" max="51" man="1"/>
  </colBreaks>
  <ignoredErrors>
    <ignoredError sqref="L30 L2:S5"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B1:C51"/>
  <sheetViews>
    <sheetView topLeftCell="A19" workbookViewId="0">
      <selection activeCell="B37" sqref="B37"/>
    </sheetView>
  </sheetViews>
  <sheetFormatPr baseColWidth="10" defaultRowHeight="15" x14ac:dyDescent="0.25"/>
  <cols>
    <col min="1" max="1" width="2.85546875" customWidth="1"/>
    <col min="2" max="2" width="90.7109375" bestFit="1" customWidth="1"/>
  </cols>
  <sheetData>
    <row r="1" spans="2:3" x14ac:dyDescent="0.25">
      <c r="B1" s="1"/>
      <c r="C1" s="1"/>
    </row>
    <row r="2" spans="2:3" x14ac:dyDescent="0.25">
      <c r="B2" s="3" t="s">
        <v>99</v>
      </c>
      <c r="C2" s="1"/>
    </row>
    <row r="3" spans="2:3" x14ac:dyDescent="0.25">
      <c r="B3" s="4" t="s">
        <v>140</v>
      </c>
      <c r="C3" s="1"/>
    </row>
    <row r="4" spans="2:3" x14ac:dyDescent="0.25">
      <c r="B4" s="5" t="s">
        <v>58</v>
      </c>
      <c r="C4" s="1"/>
    </row>
    <row r="5" spans="2:3" x14ac:dyDescent="0.25">
      <c r="B5" s="5"/>
      <c r="C5" s="1"/>
    </row>
    <row r="6" spans="2:3" x14ac:dyDescent="0.25">
      <c r="B6" s="1"/>
      <c r="C6" s="1"/>
    </row>
    <row r="7" spans="2:3" x14ac:dyDescent="0.25">
      <c r="B7" s="3" t="s">
        <v>100</v>
      </c>
      <c r="C7" s="1"/>
    </row>
    <row r="8" spans="2:3" x14ac:dyDescent="0.25">
      <c r="B8" s="4" t="s">
        <v>140</v>
      </c>
      <c r="C8" s="1"/>
    </row>
    <row r="9" spans="2:3" x14ac:dyDescent="0.25">
      <c r="B9" s="6" t="s">
        <v>103</v>
      </c>
      <c r="C9" s="1"/>
    </row>
    <row r="10" spans="2:3" x14ac:dyDescent="0.25">
      <c r="B10" s="6" t="s">
        <v>104</v>
      </c>
      <c r="C10" s="1"/>
    </row>
    <row r="11" spans="2:3" x14ac:dyDescent="0.25">
      <c r="B11" s="6" t="s">
        <v>105</v>
      </c>
      <c r="C11" s="1"/>
    </row>
    <row r="12" spans="2:3" x14ac:dyDescent="0.25">
      <c r="B12" s="6" t="s">
        <v>102</v>
      </c>
      <c r="C12" s="1"/>
    </row>
    <row r="13" spans="2:3" x14ac:dyDescent="0.25">
      <c r="B13" s="6" t="s">
        <v>106</v>
      </c>
      <c r="C13" s="1"/>
    </row>
    <row r="14" spans="2:3" x14ac:dyDescent="0.25">
      <c r="B14" s="7" t="s">
        <v>101</v>
      </c>
      <c r="C14" s="1"/>
    </row>
    <row r="15" spans="2:3" x14ac:dyDescent="0.25">
      <c r="B15" s="7"/>
      <c r="C15" s="1"/>
    </row>
    <row r="16" spans="2:3" x14ac:dyDescent="0.25">
      <c r="B16" s="1"/>
      <c r="C16" s="1"/>
    </row>
    <row r="17" spans="2:3" x14ac:dyDescent="0.25">
      <c r="B17" s="3" t="s">
        <v>143</v>
      </c>
      <c r="C17" s="1"/>
    </row>
    <row r="18" spans="2:3" x14ac:dyDescent="0.25">
      <c r="B18" s="4" t="s">
        <v>140</v>
      </c>
      <c r="C18" s="1"/>
    </row>
    <row r="19" spans="2:3" x14ac:dyDescent="0.25">
      <c r="B19" s="14">
        <v>1</v>
      </c>
      <c r="C19" s="1"/>
    </row>
    <row r="20" spans="2:3" x14ac:dyDescent="0.25">
      <c r="B20" s="14">
        <v>2</v>
      </c>
      <c r="C20" s="1"/>
    </row>
    <row r="21" spans="2:3" x14ac:dyDescent="0.25">
      <c r="B21" s="14">
        <v>3</v>
      </c>
      <c r="C21" s="1"/>
    </row>
    <row r="22" spans="2:3" x14ac:dyDescent="0.25">
      <c r="B22" s="14">
        <v>4</v>
      </c>
      <c r="C22" s="1"/>
    </row>
    <row r="23" spans="2:3" x14ac:dyDescent="0.25">
      <c r="B23" s="14">
        <v>5</v>
      </c>
      <c r="C23" s="1"/>
    </row>
    <row r="24" spans="2:3" x14ac:dyDescent="0.25">
      <c r="B24" s="14">
        <v>6</v>
      </c>
      <c r="C24" s="1"/>
    </row>
    <row r="25" spans="2:3" x14ac:dyDescent="0.25">
      <c r="B25" s="14">
        <v>7</v>
      </c>
      <c r="C25" s="1"/>
    </row>
    <row r="26" spans="2:3" x14ac:dyDescent="0.25">
      <c r="B26" s="14">
        <v>8</v>
      </c>
      <c r="C26" s="1"/>
    </row>
    <row r="27" spans="2:3" x14ac:dyDescent="0.25">
      <c r="B27" s="14">
        <v>9</v>
      </c>
      <c r="C27" s="1"/>
    </row>
    <row r="28" spans="2:3" x14ac:dyDescent="0.25">
      <c r="B28" s="14"/>
      <c r="C28" s="1"/>
    </row>
    <row r="29" spans="2:3" x14ac:dyDescent="0.25">
      <c r="B29" s="1"/>
      <c r="C29" s="1"/>
    </row>
    <row r="30" spans="2:3" x14ac:dyDescent="0.25">
      <c r="B30" s="15" t="s">
        <v>145</v>
      </c>
      <c r="C30" s="1"/>
    </row>
    <row r="31" spans="2:3" x14ac:dyDescent="0.25">
      <c r="B31" s="16" t="s">
        <v>140</v>
      </c>
      <c r="C31" s="1"/>
    </row>
    <row r="32" spans="2:3" x14ac:dyDescent="0.25">
      <c r="B32" s="17" t="s">
        <v>146</v>
      </c>
      <c r="C32" s="1"/>
    </row>
    <row r="33" spans="2:3" x14ac:dyDescent="0.25">
      <c r="B33" s="17" t="s">
        <v>147</v>
      </c>
      <c r="C33" s="1"/>
    </row>
    <row r="34" spans="2:3" x14ac:dyDescent="0.25">
      <c r="B34" s="17" t="s">
        <v>148</v>
      </c>
      <c r="C34" s="1"/>
    </row>
    <row r="35" spans="2:3" x14ac:dyDescent="0.25">
      <c r="B35" s="17" t="s">
        <v>149</v>
      </c>
      <c r="C35" s="1"/>
    </row>
    <row r="36" spans="2:3" x14ac:dyDescent="0.25">
      <c r="B36" s="17" t="s">
        <v>151</v>
      </c>
      <c r="C36" s="1"/>
    </row>
    <row r="37" spans="2:3" x14ac:dyDescent="0.25">
      <c r="B37" s="17"/>
      <c r="C37" s="1"/>
    </row>
    <row r="38" spans="2:3" x14ac:dyDescent="0.25">
      <c r="B38" s="1"/>
      <c r="C38" s="1"/>
    </row>
    <row r="39" spans="2:3" x14ac:dyDescent="0.25">
      <c r="B39" s="8" t="s">
        <v>111</v>
      </c>
      <c r="C39" s="1"/>
    </row>
    <row r="40" spans="2:3" x14ac:dyDescent="0.25">
      <c r="B40" s="9" t="s">
        <v>140</v>
      </c>
      <c r="C40" s="1"/>
    </row>
    <row r="41" spans="2:3" x14ac:dyDescent="0.25">
      <c r="B41" s="2" t="s">
        <v>111</v>
      </c>
      <c r="C41" s="1"/>
    </row>
    <row r="42" spans="2:3" x14ac:dyDescent="0.25">
      <c r="B42" s="2"/>
      <c r="C42" s="1"/>
    </row>
    <row r="43" spans="2:3" x14ac:dyDescent="0.25">
      <c r="B43" s="1"/>
      <c r="C43" s="1"/>
    </row>
    <row r="44" spans="2:3" x14ac:dyDescent="0.25">
      <c r="B44" s="10" t="s">
        <v>119</v>
      </c>
      <c r="C44" s="1"/>
    </row>
    <row r="45" spans="2:3" x14ac:dyDescent="0.25">
      <c r="B45" s="11" t="s">
        <v>140</v>
      </c>
      <c r="C45" s="1"/>
    </row>
    <row r="46" spans="2:3" x14ac:dyDescent="0.25">
      <c r="B46" s="12" t="s">
        <v>121</v>
      </c>
      <c r="C46" s="1"/>
    </row>
    <row r="47" spans="2:3" x14ac:dyDescent="0.25">
      <c r="B47" s="12" t="s">
        <v>120</v>
      </c>
      <c r="C47" s="1"/>
    </row>
    <row r="48" spans="2:3" x14ac:dyDescent="0.25">
      <c r="B48" s="12" t="s">
        <v>86</v>
      </c>
      <c r="C48" s="1"/>
    </row>
    <row r="49" spans="2:3" x14ac:dyDescent="0.25">
      <c r="B49" s="12" t="s">
        <v>85</v>
      </c>
      <c r="C49" s="1"/>
    </row>
    <row r="50" spans="2:3" x14ac:dyDescent="0.25">
      <c r="B50" s="12"/>
      <c r="C50" s="1"/>
    </row>
    <row r="51" spans="2:3" x14ac:dyDescent="0.25">
      <c r="B51" s="1"/>
      <c r="C51" s="1"/>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Donnees Points</vt:lpstr>
      <vt:lpstr>Donnees Cartouche</vt:lpstr>
      <vt:lpstr>Cartouche Impression</vt:lpstr>
      <vt:lpstr>Valeurs Cartouche</vt:lpstr>
      <vt:lpstr>géomètre</vt:lpstr>
      <vt:lpstr>georeferencement</vt:lpstr>
      <vt:lpstr>numero_ordre_liaison</vt:lpstr>
      <vt:lpstr>'Cartouche Impression'!Print_Area</vt:lpstr>
      <vt:lpstr>'Donnees Points'!Print_Area</vt:lpstr>
      <vt:lpstr>Projet</vt:lpstr>
      <vt:lpstr>Tension</vt:lpstr>
      <vt:lpstr>Type_LSFG</vt:lpstr>
    </vt:vector>
  </TitlesOfParts>
  <Company>RTE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sebastien.arques@rte-france.com</dc:creator>
  <cp:lastModifiedBy>Gwladys MORISSET</cp:lastModifiedBy>
  <cp:lastPrinted>2022-06-20T14:48:41Z</cp:lastPrinted>
  <dcterms:created xsi:type="dcterms:W3CDTF">2010-10-19T06:44:33Z</dcterms:created>
  <dcterms:modified xsi:type="dcterms:W3CDTF">2023-01-18T08:57:04Z</dcterms:modified>
</cp:coreProperties>
</file>